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4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villagomez.01\Documents\"/>
    </mc:Choice>
  </mc:AlternateContent>
  <xr:revisionPtr revIDLastSave="0" documentId="8_{CAFAB930-F796-4EFA-8E0E-5FF30FFCB53D}" xr6:coauthVersionLast="47" xr6:coauthVersionMax="47" xr10:uidLastSave="{00000000-0000-0000-0000-000000000000}"/>
  <bookViews>
    <workbookView xWindow="3732" yWindow="3360" windowWidth="17280" windowHeight="8880" activeTab="3" xr2:uid="{00000000-000D-0000-FFFF-FFFF00000000}"/>
  </bookViews>
  <sheets>
    <sheet name="Días Vacías" sheetId="3" r:id="rId1"/>
    <sheet name="Promedio por producción" sheetId="4" r:id="rId2"/>
    <sheet name="Servicios Por Concepción" sheetId="6" r:id="rId3"/>
    <sheet name="Intervalo parto concepción" sheetId="8" r:id="rId4"/>
  </sheets>
  <definedNames>
    <definedName name="_xlchart.v1.0" hidden="1">'Días Vacías'!$O$1</definedName>
    <definedName name="_xlchart.v1.1" hidden="1">'Días Vacías'!$O$2:$O$41</definedName>
    <definedName name="_xlchart.v1.2" hidden="1">'Promedio por producción'!$G$2:$G$41</definedName>
    <definedName name="_xlchart.v1.3" hidden="1">'Servicios Por Concepción'!$O$2:$O$41</definedName>
    <definedName name="_xlchart.v1.4" hidden="1">'Intervalo parto concepción'!$D$2:$D$41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8" l="1"/>
  <c r="L24" i="8"/>
  <c r="L25" i="8"/>
  <c r="L26" i="8"/>
  <c r="L27" i="8"/>
  <c r="L28" i="8"/>
  <c r="V41" i="6"/>
  <c r="V44" i="6"/>
  <c r="V45" i="6"/>
  <c r="V46" i="6"/>
  <c r="V47" i="6"/>
  <c r="V45" i="3"/>
  <c r="V47" i="3"/>
  <c r="V48" i="3"/>
  <c r="V49" i="3"/>
  <c r="V50" i="3"/>
  <c r="V51" i="3"/>
  <c r="Z12" i="4"/>
  <c r="Z10" i="4"/>
  <c r="Z7" i="4"/>
  <c r="Z9" i="4" s="1"/>
  <c r="Z13" i="4" s="1"/>
  <c r="V43" i="6"/>
  <c r="Z11" i="4"/>
  <c r="G22" i="8"/>
  <c r="G21" i="8"/>
  <c r="G20" i="8"/>
  <c r="G19" i="8"/>
  <c r="R63" i="3" l="1"/>
  <c r="R62" i="3"/>
  <c r="R61" i="3"/>
  <c r="R60" i="3"/>
  <c r="R59" i="6"/>
  <c r="R58" i="6"/>
  <c r="R57" i="6"/>
  <c r="R56" i="6"/>
  <c r="O16" i="6"/>
  <c r="O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5" i="3"/>
  <c r="O6" i="3"/>
  <c r="O4" i="3"/>
  <c r="O3" i="3"/>
  <c r="O2" i="3"/>
  <c r="K22" i="4"/>
  <c r="K21" i="4"/>
  <c r="K20" i="4"/>
  <c r="K19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2" i="4"/>
</calcChain>
</file>

<file path=xl/sharedStrings.xml><?xml version="1.0" encoding="utf-8"?>
<sst xmlns="http://schemas.openxmlformats.org/spreadsheetml/2006/main" count="1742" uniqueCount="152">
  <si>
    <t>Arete</t>
  </si>
  <si>
    <t>Raza</t>
  </si>
  <si>
    <t>Estado Reproductivo</t>
  </si>
  <si>
    <t>N° Partos Totales</t>
  </si>
  <si>
    <t>Producción Total (L)</t>
  </si>
  <si>
    <t>N° Parto</t>
  </si>
  <si>
    <t>Leche por Parto (L)</t>
  </si>
  <si>
    <t>Toro Utilizado</t>
  </si>
  <si>
    <t>1001</t>
  </si>
  <si>
    <t>Holstein</t>
  </si>
  <si>
    <t>En espera de servicio</t>
  </si>
  <si>
    <t>Sur</t>
  </si>
  <si>
    <t>Berry</t>
  </si>
  <si>
    <t>1002</t>
  </si>
  <si>
    <t>Montbeliarde</t>
  </si>
  <si>
    <t>Seca</t>
  </si>
  <si>
    <t>Elegante</t>
  </si>
  <si>
    <t>Rango</t>
  </si>
  <si>
    <t>Pactole</t>
  </si>
  <si>
    <t>Napoleón</t>
  </si>
  <si>
    <t>1003</t>
  </si>
  <si>
    <t>Jersey</t>
  </si>
  <si>
    <t>Gestante</t>
  </si>
  <si>
    <t>1004</t>
  </si>
  <si>
    <t>Marlin</t>
  </si>
  <si>
    <t>Q1</t>
  </si>
  <si>
    <t>1005</t>
  </si>
  <si>
    <t>Q2</t>
  </si>
  <si>
    <t>Q3</t>
  </si>
  <si>
    <t>1006</t>
  </si>
  <si>
    <t>Q4</t>
  </si>
  <si>
    <t>1007</t>
  </si>
  <si>
    <t>1008</t>
  </si>
  <si>
    <t>1009</t>
  </si>
  <si>
    <t>En lactancia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</si>
  <si>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</si>
  <si>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</si>
  <si>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</si>
  <si>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</si>
  <si>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</si>
  <si>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</si>
  <si>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</si>
  <si>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</si>
  <si>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</si>
  <si>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</si>
  <si>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</si>
  <si>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</si>
  <si>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</si>
  <si>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</si>
  <si>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</si>
  <si>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</si>
  <si>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</si>
  <si>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</si>
  <si>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</si>
  <si>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</si>
  <si>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</si>
  <si>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</si>
  <si>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</si>
  <si>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</si>
  <si>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</si>
  <si>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</si>
  <si>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</si>
  <si>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</si>
  <si>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</si>
  <si>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</si>
  <si>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</si>
  <si>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N° Partos</t>
  </si>
  <si>
    <t>Detalle por Parto</t>
  </si>
  <si>
    <t>P1: 6950L - Sur; P2: 4660L - Berry</t>
  </si>
  <si>
    <t>P1: 5660L - Elegante; P2: 4343L
-	Sur; P3: 4104L - Pactole; P4:
7454L - Pactole; P5: 6889L - Sur;
P6: 7064L - Napoleón; P7: 4744L
-	Sur; P8: 6352L - Sur</t>
  </si>
  <si>
    <t>P1: 6025L - Sur; P2: 6517L -
Pactole; P3: 5318L - Pactole; P4:
4493L - Pactole</t>
  </si>
  <si>
    <t>P1: 5074L - Berry; P2: 3916L -
Napoleón; P3: 5978L - Marlin</t>
  </si>
  <si>
    <t>P1: 5824L - Pactole; P2: 6214L -
Elegante</t>
  </si>
  <si>
    <t>Columna1</t>
  </si>
  <si>
    <t>P1: 3894L - Marlin; P2: 5985L Marlin; P3: 5040L - Pactole; P4:
4490L - Napoleón; P5: 4862L Berry; P6: 6447L - Pactole; P7:
6120L - Sur; P8: 5202L -
Napoleón</t>
  </si>
  <si>
    <t>P1: 4070L - Sur; P2: 5069L -
Elegante; P3: 4723L - Sur</t>
  </si>
  <si>
    <t>Media</t>
  </si>
  <si>
    <t>P1: 6797L - Marlin; P2: 3790L -
Sur; P3: 5491L - Pactole; P4:
4761L - Sur; P5: 7132L -
Elegante</t>
  </si>
  <si>
    <t>Error típico</t>
  </si>
  <si>
    <t>P1: 8201L - Napoleón; P2: 6705L
- Pactole; P3: 7699L - Marlin; P4:
6078L - Napoleón; P5: 4685L -
Elegante</t>
  </si>
  <si>
    <t>Mediana</t>
  </si>
  <si>
    <t>P1: 8177L - Berry; P2: 4910L - Marlin</t>
  </si>
  <si>
    <t>Moda</t>
  </si>
  <si>
    <t>P1: 5926L - Berry; P2: 5244L -
Marlin; P3: 8820L - Marlin; P4:
8335L - Berry; P5: 6274L -
Napoleón; P6: 4828L - Marlin; P7:
5639L - Pactole; P8: 5908L -
Napoleón</t>
  </si>
  <si>
    <t>Desviación estándar</t>
  </si>
  <si>
    <t>P1: 3758L - Elegante; P2: 7316L
- Pactole; P3: 5929L - Berry; P4:
7158L - Napoleón; P5: 8062L -
Elegante; P6: 5006L - Elegante</t>
  </si>
  <si>
    <t>Varianza de la muestra</t>
  </si>
  <si>
    <t>P1: 5429L - Napoleón</t>
  </si>
  <si>
    <t>Curtosis</t>
  </si>
  <si>
    <t>P1: 3642L - Sur</t>
  </si>
  <si>
    <t>Coeficiente de asimetría</t>
  </si>
  <si>
    <t>P1: 5704L - Napoleón; P2: 5160L
-	Pactole; P3: 5957L - Napoleón;P4: 4230L - Elegante; P5: 8634L
-	Napoleón; P6: 5781L - Elegante</t>
  </si>
  <si>
    <t>P1: 4994L - Elegante</t>
  </si>
  <si>
    <t>Mínimo</t>
  </si>
  <si>
    <t>P1: 4998L - Elegante; P2: 5568L
- Berry; P3: 6132L - Marlin; P4:
4882L - Napoleón; P5: 5040L Berry; P6: 4366L - Pactole; P7:
5873L - Pactole</t>
  </si>
  <si>
    <t>Máximo</t>
  </si>
  <si>
    <t>P1: 6622L - Berry; P2: 4901L -
Napoleón</t>
  </si>
  <si>
    <t>Suma</t>
  </si>
  <si>
    <t>P1: 6185L - Sur; P2: 7409L -
Berry; P3: 5928L - Sur; P4: 6943L
- Pactole; P5: 4918L - Marlin; P6:
6531L - Berry</t>
  </si>
  <si>
    <t>Cuenta</t>
  </si>
  <si>
    <t>P1: 5176L - Marlin; P2: 3669L Napoleón; P3: 7236L - Marlin; P4:
4376L - Napoleón; P5: 8466L -
Elegante</t>
  </si>
  <si>
    <t>P1: 7753L - Marlin; P2: 6754L -
Napoleón; P3: 5357L - Napoleón;
P4: 5825L - Sur; P5: 4363L -
Marlin; P6: 6482L - Sur</t>
  </si>
  <si>
    <t>P1: 5339L - Elegante; P2: 4550L
- Berry; P3: 6276L - Pactole; P4:
6668L - Berry; P5: 6696L Pactole; P6: 6100L - Marlin; P7:
4158L - Pactole</t>
  </si>
  <si>
    <t>P1: 7047L - Napoleón; P2: 5661L
- Sur; P3: 4045L - Berry</t>
  </si>
  <si>
    <t>P1: 4780L - Berry; P2: 4786L -
Napoleón; P3: 8909L - Marlin; P4:
7780L - Elegante; P5: 4095L Marlin; P6: 5198L - Pactole; P7:
6468L - Marlin; P8: 4446L -
Elegante</t>
  </si>
  <si>
    <t>P1: 4670L - Berry; P2: 4135L -
Elegante; P3: 4422L - Marlin</t>
  </si>
  <si>
    <t>P1: 4281L - Pactole; P2: 5329L -
Pactole; P3: 4558L - Pactole; P4:
4029L - Sur; P5: 4413L - Sur; P6:
6589L - Pactole</t>
  </si>
  <si>
    <t>P1: 4390L - Berry; P2: 4955L Marlin; P3: 5035L - Pactole; P4:
6051L - Berry; P5: 5886L Napoleón; P6: 3806L - Napoleón</t>
  </si>
  <si>
    <t>P1: 7112L - Pactole; P2: 4169L -
Napoleón</t>
  </si>
  <si>
    <t>P1: 5814L - Berry</t>
  </si>
  <si>
    <t>P1: 6891L - Pactole; P2: 5441L -
Pactole; P3: 7290L - Marlin</t>
  </si>
  <si>
    <t>P1: 5086L - Marlin</t>
  </si>
  <si>
    <t>P1: 5370L - Napoleón; P2: 5803L
- Pactole; P3: 6247L - Pactole;
P4: 5405L - Sur; P5: 5849L -
Pactole</t>
  </si>
  <si>
    <t>P1: 4696L - Napoleón; P2: 5614L
	- 	Elegante; 	P3: 	5515L 	-
Napoleón; P4: 4896L - Pactole</t>
  </si>
  <si>
    <t>P1: 5152L - Sur; P2: 7772L Pactole; P3: 6298L - Marlin; P4:
8087L - Napoleón; P5: 4259L -
Elegante; P6: 6675L - Berry; P7:
3249L - Berry</t>
  </si>
  <si>
    <t>P1: 4533L - Sur; P2: 6205L Marlin; P3: 6350L - Berry; P4:
3552L - Marlin; P5: 5058L -
Pactole; P6: 6213L - Napoleón</t>
  </si>
  <si>
    <t>P1: 3680L - Berry; P2: 5497L -
Berry</t>
  </si>
  <si>
    <t>P1: 6671L - Sur; P2: 5170L Pactole; P3: 3988L - Marlin; P4:
4129L - Sur; P5: 5318L - Sur</t>
  </si>
  <si>
    <t>P1: 5720L - Elegante; P2: 4600L
- Napoleón; P3: 5709L - Pactole; P4: 3766L - Berry; P5: 6707L -
Pactole; P6: 7533L - Marlin; P7:
4310L - Berry</t>
  </si>
  <si>
    <t>P1: 5809L - Pactole; P2: 4563L -
Marlin</t>
  </si>
  <si>
    <t>P1: 6664L - Napoleón; P2: 5093L
- Elegante; P3: 3517L - Marlin;
P4: 4294L - Napoleón; P5: 7569L
- Elegante; P6: 5260L - Sur</t>
  </si>
  <si>
    <t xml:space="preserve">Días Vacías </t>
  </si>
  <si>
    <t>P. Días Vacías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</si>
  <si>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</si>
  <si>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</si>
  <si>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</si>
  <si>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</si>
  <si>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</si>
  <si>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</si>
  <si>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</si>
  <si>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</si>
  <si>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</si>
  <si>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</si>
  <si>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</si>
  <si>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</si>
  <si>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</si>
  <si>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</si>
  <si>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Promedio por producción</t>
  </si>
  <si>
    <t>DS</t>
  </si>
  <si>
    <t>MS</t>
  </si>
  <si>
    <t>PS</t>
  </si>
  <si>
    <t>RS</t>
  </si>
  <si>
    <t>S. Por Concepción</t>
  </si>
  <si>
    <t>P. Por Concepción</t>
  </si>
  <si>
    <t>desviación estándar</t>
  </si>
  <si>
    <t>Intervalo parto concepción</t>
  </si>
  <si>
    <t>Nivel de confianza(95,0%)</t>
  </si>
  <si>
    <t>I</t>
  </si>
  <si>
    <t>∆G</t>
  </si>
  <si>
    <r>
      <t>∆G</t>
    </r>
    <r>
      <rPr>
        <sz val="11"/>
        <color theme="1"/>
        <rFont val="Aptos Narrow"/>
        <family val="2"/>
      </rPr>
      <t>^a</t>
    </r>
  </si>
  <si>
    <t>TASA DE REPOSICIÓN</t>
  </si>
  <si>
    <t xml:space="preserve">Promedio de la población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</si>
</sst>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4" fillId="0" borderId="3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/>
    <xf numFmtId="9" fontId="0" fillId="0" borderId="1" xfId="0" applyNumberFormat="1" applyBorder="1"/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'Días Vacías'!$O$1</c:f>
              <c:strCache>
                <c:ptCount val="1"/>
                <c:pt idx="0">
                  <c:v>P. Días Vacías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'Días Vacías'!$N$2:$N$41</c:f>
              <c:numCache>
                <c:formatCode>General</c:formatCode>
                <c:ptCount val="40"/>
                <c:pt idx="0">
                  <c:v>1001</c:v>
                </c:pt>
                <c:pt idx="1">
                  <c:v>1002</c:v>
                </c:pt>
                <c:pt idx="2">
                  <c:v>1003</c:v>
                </c:pt>
                <c:pt idx="3">
                  <c:v>1004</c:v>
                </c:pt>
                <c:pt idx="4">
                  <c:v>1005</c:v>
                </c:pt>
                <c:pt idx="5">
                  <c:v>1006</c:v>
                </c:pt>
                <c:pt idx="6">
                  <c:v>1007</c:v>
                </c:pt>
                <c:pt idx="7">
                  <c:v>1008</c:v>
                </c:pt>
                <c:pt idx="8">
                  <c:v>1009</c:v>
                </c:pt>
                <c:pt idx="9">
                  <c:v>1010</c:v>
                </c:pt>
                <c:pt idx="10">
                  <c:v>1011</c:v>
                </c:pt>
                <c:pt idx="11">
                  <c:v>1012</c:v>
                </c:pt>
                <c:pt idx="12">
                  <c:v>1013</c:v>
                </c:pt>
                <c:pt idx="13">
                  <c:v>1014</c:v>
                </c:pt>
                <c:pt idx="14">
                  <c:v>1015</c:v>
                </c:pt>
                <c:pt idx="15">
                  <c:v>1016</c:v>
                </c:pt>
                <c:pt idx="16">
                  <c:v>1017</c:v>
                </c:pt>
                <c:pt idx="17">
                  <c:v>1018</c:v>
                </c:pt>
                <c:pt idx="18">
                  <c:v>1019</c:v>
                </c:pt>
                <c:pt idx="19">
                  <c:v>1020</c:v>
                </c:pt>
                <c:pt idx="20">
                  <c:v>1021</c:v>
                </c:pt>
                <c:pt idx="21">
                  <c:v>1022</c:v>
                </c:pt>
                <c:pt idx="22">
                  <c:v>1023</c:v>
                </c:pt>
                <c:pt idx="23">
                  <c:v>1024</c:v>
                </c:pt>
                <c:pt idx="24">
                  <c:v>1025</c:v>
                </c:pt>
                <c:pt idx="25">
                  <c:v>1026</c:v>
                </c:pt>
                <c:pt idx="26">
                  <c:v>1027</c:v>
                </c:pt>
                <c:pt idx="27">
                  <c:v>1028</c:v>
                </c:pt>
                <c:pt idx="28">
                  <c:v>1029</c:v>
                </c:pt>
                <c:pt idx="29">
                  <c:v>1030</c:v>
                </c:pt>
                <c:pt idx="30">
                  <c:v>1031</c:v>
                </c:pt>
                <c:pt idx="31">
                  <c:v>1032</c:v>
                </c:pt>
                <c:pt idx="32">
                  <c:v>1033</c:v>
                </c:pt>
                <c:pt idx="33">
                  <c:v>1034</c:v>
                </c:pt>
                <c:pt idx="34">
                  <c:v>1035</c:v>
                </c:pt>
                <c:pt idx="35">
                  <c:v>1036</c:v>
                </c:pt>
                <c:pt idx="36">
                  <c:v>1037</c:v>
                </c:pt>
                <c:pt idx="37">
                  <c:v>1038</c:v>
                </c:pt>
                <c:pt idx="38">
                  <c:v>1039</c:v>
                </c:pt>
                <c:pt idx="39">
                  <c:v>1040</c:v>
                </c:pt>
              </c:numCache>
            </c:numRef>
          </c:xVal>
          <c:yVal>
            <c:numRef>
              <c:f>'Días Vacías'!$O$2:$O$41</c:f>
              <c:numCache>
                <c:formatCode>0.0</c:formatCode>
                <c:ptCount val="40"/>
                <c:pt idx="0">
                  <c:v>132</c:v>
                </c:pt>
                <c:pt idx="1">
                  <c:v>127.75</c:v>
                </c:pt>
                <c:pt idx="2">
                  <c:v>127.5</c:v>
                </c:pt>
                <c:pt idx="3">
                  <c:v>128.66666666666666</c:v>
                </c:pt>
                <c:pt idx="4">
                  <c:v>121.5</c:v>
                </c:pt>
                <c:pt idx="5">
                  <c:v>119.875</c:v>
                </c:pt>
                <c:pt idx="6">
                  <c:v>130.33333333333334</c:v>
                </c:pt>
                <c:pt idx="7">
                  <c:v>115.8</c:v>
                </c:pt>
                <c:pt idx="8">
                  <c:v>124.8</c:v>
                </c:pt>
                <c:pt idx="9">
                  <c:v>109</c:v>
                </c:pt>
                <c:pt idx="10">
                  <c:v>117.5</c:v>
                </c:pt>
                <c:pt idx="11">
                  <c:v>118</c:v>
                </c:pt>
                <c:pt idx="12">
                  <c:v>122</c:v>
                </c:pt>
                <c:pt idx="13">
                  <c:v>124</c:v>
                </c:pt>
                <c:pt idx="14">
                  <c:v>113.66666666666667</c:v>
                </c:pt>
                <c:pt idx="15">
                  <c:v>123</c:v>
                </c:pt>
                <c:pt idx="16">
                  <c:v>118.85714285714286</c:v>
                </c:pt>
                <c:pt idx="17">
                  <c:v>121</c:v>
                </c:pt>
                <c:pt idx="18">
                  <c:v>117.66666666666667</c:v>
                </c:pt>
                <c:pt idx="19">
                  <c:v>121.6</c:v>
                </c:pt>
                <c:pt idx="20">
                  <c:v>125.16666666666667</c:v>
                </c:pt>
                <c:pt idx="21">
                  <c:v>128.57142857142858</c:v>
                </c:pt>
                <c:pt idx="22">
                  <c:v>129</c:v>
                </c:pt>
                <c:pt idx="23">
                  <c:v>121</c:v>
                </c:pt>
                <c:pt idx="24">
                  <c:v>135.33333333333334</c:v>
                </c:pt>
                <c:pt idx="25">
                  <c:v>125.16666666666667</c:v>
                </c:pt>
                <c:pt idx="26">
                  <c:v>125</c:v>
                </c:pt>
                <c:pt idx="27">
                  <c:v>117</c:v>
                </c:pt>
                <c:pt idx="28">
                  <c:v>117</c:v>
                </c:pt>
                <c:pt idx="29">
                  <c:v>131</c:v>
                </c:pt>
                <c:pt idx="30">
                  <c:v>113</c:v>
                </c:pt>
                <c:pt idx="31">
                  <c:v>121</c:v>
                </c:pt>
                <c:pt idx="32">
                  <c:v>120.25</c:v>
                </c:pt>
                <c:pt idx="33">
                  <c:v>124.42857142857143</c:v>
                </c:pt>
                <c:pt idx="34">
                  <c:v>121.5</c:v>
                </c:pt>
                <c:pt idx="35">
                  <c:v>116.5</c:v>
                </c:pt>
                <c:pt idx="36">
                  <c:v>116.8</c:v>
                </c:pt>
                <c:pt idx="37">
                  <c:v>122.42857142857143</c:v>
                </c:pt>
                <c:pt idx="38">
                  <c:v>118.5</c:v>
                </c:pt>
                <c:pt idx="39">
                  <c:v>121.33333333333333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7E-43AC-93C9-463A67121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103248"/>
        <c:axId val="332092848"/>
      </c:scatterChart>
      <c:valAx>
        <c:axId val="332103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2092848"/>
        <c:crosses val="autoZero"/>
        <c:crossBetween val="midCat"/>
      </c:valAx>
      <c:valAx>
        <c:axId val="33209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2103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Promedio por</a:t>
            </a:r>
            <a:r>
              <a:rPr lang="es-EC" baseline="0"/>
              <a:t> Producción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'Promedio por producción'!$A$1</c:f>
              <c:strCache>
                <c:ptCount val="1"/>
                <c:pt idx="0">
                  <c:v>Arete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'Promedio por producción'!$A$2:$A$41</c:f>
              <c:numCache>
                <c:formatCode>General</c:formatCode>
                <c:ptCount val="40"/>
                <c:pt idx="0">
                  <c:v>1001</c:v>
                </c:pt>
                <c:pt idx="1">
                  <c:v>1002</c:v>
                </c:pt>
                <c:pt idx="2">
                  <c:v>1003</c:v>
                </c:pt>
                <c:pt idx="3">
                  <c:v>1004</c:v>
                </c:pt>
                <c:pt idx="4">
                  <c:v>1005</c:v>
                </c:pt>
                <c:pt idx="5">
                  <c:v>1006</c:v>
                </c:pt>
                <c:pt idx="6">
                  <c:v>1007</c:v>
                </c:pt>
                <c:pt idx="7">
                  <c:v>1008</c:v>
                </c:pt>
                <c:pt idx="8">
                  <c:v>1009</c:v>
                </c:pt>
                <c:pt idx="9">
                  <c:v>1010</c:v>
                </c:pt>
                <c:pt idx="10">
                  <c:v>1011</c:v>
                </c:pt>
                <c:pt idx="11">
                  <c:v>1012</c:v>
                </c:pt>
                <c:pt idx="12">
                  <c:v>1013</c:v>
                </c:pt>
                <c:pt idx="13">
                  <c:v>1014</c:v>
                </c:pt>
                <c:pt idx="14">
                  <c:v>1015</c:v>
                </c:pt>
                <c:pt idx="15">
                  <c:v>1016</c:v>
                </c:pt>
                <c:pt idx="16">
                  <c:v>1017</c:v>
                </c:pt>
                <c:pt idx="17">
                  <c:v>1018</c:v>
                </c:pt>
                <c:pt idx="18">
                  <c:v>1019</c:v>
                </c:pt>
                <c:pt idx="19">
                  <c:v>1020</c:v>
                </c:pt>
                <c:pt idx="20">
                  <c:v>1021</c:v>
                </c:pt>
                <c:pt idx="21">
                  <c:v>1022</c:v>
                </c:pt>
                <c:pt idx="22">
                  <c:v>1023</c:v>
                </c:pt>
                <c:pt idx="23">
                  <c:v>1024</c:v>
                </c:pt>
                <c:pt idx="24">
                  <c:v>1025</c:v>
                </c:pt>
                <c:pt idx="25">
                  <c:v>1026</c:v>
                </c:pt>
                <c:pt idx="26">
                  <c:v>1027</c:v>
                </c:pt>
                <c:pt idx="27">
                  <c:v>1028</c:v>
                </c:pt>
                <c:pt idx="28">
                  <c:v>1029</c:v>
                </c:pt>
                <c:pt idx="29">
                  <c:v>1030</c:v>
                </c:pt>
                <c:pt idx="30">
                  <c:v>1031</c:v>
                </c:pt>
                <c:pt idx="31">
                  <c:v>1032</c:v>
                </c:pt>
                <c:pt idx="32">
                  <c:v>1033</c:v>
                </c:pt>
                <c:pt idx="33">
                  <c:v>1034</c:v>
                </c:pt>
                <c:pt idx="34">
                  <c:v>1035</c:v>
                </c:pt>
                <c:pt idx="35">
                  <c:v>1036</c:v>
                </c:pt>
                <c:pt idx="36">
                  <c:v>1037</c:v>
                </c:pt>
                <c:pt idx="37">
                  <c:v>1038</c:v>
                </c:pt>
                <c:pt idx="38">
                  <c:v>1039</c:v>
                </c:pt>
                <c:pt idx="39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E-47FD-9F17-9BB423999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577232"/>
        <c:axId val="331576400"/>
      </c:barChart>
      <c:lineChart>
        <c:grouping val="stacked"/>
        <c:varyColors val="0"/>
        <c:ser>
          <c:idx val="1"/>
          <c:order val="1"/>
          <c:tx>
            <c:strRef>
              <c:f>'Promedio por producción'!$G$1</c:f>
              <c:strCache>
                <c:ptCount val="1"/>
                <c:pt idx="0">
                  <c:v>Promedio por producción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'Promedio por producción'!$G$2:$G$41</c:f>
              <c:numCache>
                <c:formatCode>0.0</c:formatCode>
                <c:ptCount val="40"/>
                <c:pt idx="0">
                  <c:v>5805</c:v>
                </c:pt>
                <c:pt idx="1">
                  <c:v>5826.25</c:v>
                </c:pt>
                <c:pt idx="2">
                  <c:v>5588.25</c:v>
                </c:pt>
                <c:pt idx="3">
                  <c:v>4989.333333333333</c:v>
                </c:pt>
                <c:pt idx="4">
                  <c:v>6019</c:v>
                </c:pt>
                <c:pt idx="5">
                  <c:v>5255</c:v>
                </c:pt>
                <c:pt idx="6">
                  <c:v>4620.666666666667</c:v>
                </c:pt>
                <c:pt idx="7">
                  <c:v>5594.2</c:v>
                </c:pt>
                <c:pt idx="8">
                  <c:v>6673.6</c:v>
                </c:pt>
                <c:pt idx="9">
                  <c:v>6543.5</c:v>
                </c:pt>
                <c:pt idx="10">
                  <c:v>6371.75</c:v>
                </c:pt>
                <c:pt idx="11">
                  <c:v>6204.833333333333</c:v>
                </c:pt>
                <c:pt idx="12">
                  <c:v>5429</c:v>
                </c:pt>
                <c:pt idx="13">
                  <c:v>3642</c:v>
                </c:pt>
                <c:pt idx="14">
                  <c:v>5911</c:v>
                </c:pt>
                <c:pt idx="15">
                  <c:v>4994</c:v>
                </c:pt>
                <c:pt idx="16">
                  <c:v>5265.5714285714284</c:v>
                </c:pt>
                <c:pt idx="17">
                  <c:v>5761.5</c:v>
                </c:pt>
                <c:pt idx="18">
                  <c:v>6319</c:v>
                </c:pt>
                <c:pt idx="19">
                  <c:v>5784.6</c:v>
                </c:pt>
                <c:pt idx="20">
                  <c:v>6089</c:v>
                </c:pt>
                <c:pt idx="21">
                  <c:v>5683.8571428571431</c:v>
                </c:pt>
                <c:pt idx="22">
                  <c:v>5584.333333333333</c:v>
                </c:pt>
                <c:pt idx="23">
                  <c:v>5807.75</c:v>
                </c:pt>
                <c:pt idx="24">
                  <c:v>4409</c:v>
                </c:pt>
                <c:pt idx="25">
                  <c:v>4866.5</c:v>
                </c:pt>
                <c:pt idx="26">
                  <c:v>5020.5</c:v>
                </c:pt>
                <c:pt idx="27">
                  <c:v>5640.5</c:v>
                </c:pt>
                <c:pt idx="28">
                  <c:v>5814</c:v>
                </c:pt>
                <c:pt idx="29">
                  <c:v>6540.666666666667</c:v>
                </c:pt>
                <c:pt idx="30">
                  <c:v>5086</c:v>
                </c:pt>
                <c:pt idx="31">
                  <c:v>5734.8</c:v>
                </c:pt>
                <c:pt idx="32">
                  <c:v>5180.25</c:v>
                </c:pt>
                <c:pt idx="33">
                  <c:v>5927.4285714285716</c:v>
                </c:pt>
                <c:pt idx="34">
                  <c:v>5318.5</c:v>
                </c:pt>
                <c:pt idx="35">
                  <c:v>4588.5</c:v>
                </c:pt>
                <c:pt idx="36">
                  <c:v>5055.2</c:v>
                </c:pt>
                <c:pt idx="37">
                  <c:v>5477.8571428571431</c:v>
                </c:pt>
                <c:pt idx="38">
                  <c:v>5186</c:v>
                </c:pt>
                <c:pt idx="39">
                  <c:v>5399.5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E-47FD-9F17-9BB423999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577232"/>
        <c:axId val="331576400"/>
      </c:lineChart>
      <c:catAx>
        <c:axId val="331577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1576400"/>
        <c:crosses val="autoZero"/>
        <c:auto val="1"/>
        <c:lblAlgn val="ctr"/>
        <c:lblOffset val="100"/>
        <c:noMultiLvlLbl val="0"/>
      </c:catAx>
      <c:valAx>
        <c:axId val="33157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157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strRef>
              <c:f>'Servicios Por Concepción'!$O$1</c:f>
              <c:strCache>
                <c:ptCount val="1"/>
                <c:pt idx="0">
                  <c:v>P. Por Concepción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'Servicios Por Concepción'!$O$2:$O$41</c:f>
              <c:numCache>
                <c:formatCode>0.00</c:formatCode>
                <c:ptCount val="40"/>
                <c:pt idx="0">
                  <c:v>2</c:v>
                </c:pt>
                <c:pt idx="1">
                  <c:v>2.75</c:v>
                </c:pt>
                <c:pt idx="2">
                  <c:v>2.75</c:v>
                </c:pt>
                <c:pt idx="3">
                  <c:v>2.6666666666666665</c:v>
                </c:pt>
                <c:pt idx="4">
                  <c:v>2</c:v>
                </c:pt>
                <c:pt idx="5">
                  <c:v>2.625</c:v>
                </c:pt>
                <c:pt idx="6">
                  <c:v>2.6666666666666665</c:v>
                </c:pt>
                <c:pt idx="7">
                  <c:v>2.8</c:v>
                </c:pt>
                <c:pt idx="8">
                  <c:v>2.2000000000000002</c:v>
                </c:pt>
                <c:pt idx="9">
                  <c:v>3</c:v>
                </c:pt>
                <c:pt idx="10">
                  <c:v>2.625</c:v>
                </c:pt>
                <c:pt idx="11">
                  <c:v>2.1666666666666665</c:v>
                </c:pt>
                <c:pt idx="12">
                  <c:v>3</c:v>
                </c:pt>
                <c:pt idx="13">
                  <c:v>2</c:v>
                </c:pt>
                <c:pt idx="14">
                  <c:v>2.8333333333333335</c:v>
                </c:pt>
                <c:pt idx="15">
                  <c:v>2</c:v>
                </c:pt>
                <c:pt idx="16">
                  <c:v>2.4285714285714284</c:v>
                </c:pt>
                <c:pt idx="17">
                  <c:v>2.5</c:v>
                </c:pt>
                <c:pt idx="18">
                  <c:v>2.6666666666666665</c:v>
                </c:pt>
                <c:pt idx="19">
                  <c:v>2.4</c:v>
                </c:pt>
                <c:pt idx="20">
                  <c:v>2.6666666666666665</c:v>
                </c:pt>
                <c:pt idx="21">
                  <c:v>2.4285714285714284</c:v>
                </c:pt>
                <c:pt idx="22">
                  <c:v>2</c:v>
                </c:pt>
                <c:pt idx="23">
                  <c:v>2.125</c:v>
                </c:pt>
                <c:pt idx="24">
                  <c:v>3.3333333333333335</c:v>
                </c:pt>
                <c:pt idx="25">
                  <c:v>2.1666666666666665</c:v>
                </c:pt>
                <c:pt idx="26">
                  <c:v>2.1666666666666665</c:v>
                </c:pt>
                <c:pt idx="27">
                  <c:v>2.5</c:v>
                </c:pt>
                <c:pt idx="28">
                  <c:v>3</c:v>
                </c:pt>
                <c:pt idx="29">
                  <c:v>2.3333333333333335</c:v>
                </c:pt>
                <c:pt idx="30">
                  <c:v>3</c:v>
                </c:pt>
                <c:pt idx="31">
                  <c:v>2.4</c:v>
                </c:pt>
                <c:pt idx="32">
                  <c:v>2.5</c:v>
                </c:pt>
                <c:pt idx="33">
                  <c:v>2.4285714285714284</c:v>
                </c:pt>
                <c:pt idx="34">
                  <c:v>2.1666666666666665</c:v>
                </c:pt>
                <c:pt idx="35">
                  <c:v>2.5</c:v>
                </c:pt>
                <c:pt idx="36">
                  <c:v>2.6</c:v>
                </c:pt>
                <c:pt idx="37">
                  <c:v>2.1428571428571428</c:v>
                </c:pt>
                <c:pt idx="38">
                  <c:v>2.5</c:v>
                </c:pt>
                <c:pt idx="3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A-4778-9E74-4BDDCF20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57504"/>
        <c:axId val="267058752"/>
      </c:lineChart>
      <c:lineChart>
        <c:grouping val="percentStacked"/>
        <c:varyColors val="0"/>
        <c:ser>
          <c:idx val="0"/>
          <c:order val="0"/>
          <c:tx>
            <c:strRef>
              <c:f>'Servicios Por Concepción'!$N$1</c:f>
              <c:strCache>
                <c:ptCount val="1"/>
                <c:pt idx="0">
                  <c:v>Arete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'Servicios Por Concepción'!$N$2:$N$41</c:f>
              <c:numCache>
                <c:formatCode>General</c:formatCode>
                <c:ptCount val="40"/>
                <c:pt idx="0">
                  <c:v>1001</c:v>
                </c:pt>
                <c:pt idx="1">
                  <c:v>1002</c:v>
                </c:pt>
                <c:pt idx="2">
                  <c:v>1003</c:v>
                </c:pt>
                <c:pt idx="3">
                  <c:v>1004</c:v>
                </c:pt>
                <c:pt idx="4">
                  <c:v>1005</c:v>
                </c:pt>
                <c:pt idx="5">
                  <c:v>1006</c:v>
                </c:pt>
                <c:pt idx="6">
                  <c:v>1007</c:v>
                </c:pt>
                <c:pt idx="7">
                  <c:v>1008</c:v>
                </c:pt>
                <c:pt idx="8">
                  <c:v>1009</c:v>
                </c:pt>
                <c:pt idx="9">
                  <c:v>1010</c:v>
                </c:pt>
                <c:pt idx="10">
                  <c:v>1011</c:v>
                </c:pt>
                <c:pt idx="11">
                  <c:v>1012</c:v>
                </c:pt>
                <c:pt idx="12">
                  <c:v>1013</c:v>
                </c:pt>
                <c:pt idx="13">
                  <c:v>1014</c:v>
                </c:pt>
                <c:pt idx="14">
                  <c:v>1015</c:v>
                </c:pt>
                <c:pt idx="15">
                  <c:v>1016</c:v>
                </c:pt>
                <c:pt idx="16">
                  <c:v>1017</c:v>
                </c:pt>
                <c:pt idx="17">
                  <c:v>1018</c:v>
                </c:pt>
                <c:pt idx="18">
                  <c:v>1019</c:v>
                </c:pt>
                <c:pt idx="19">
                  <c:v>1020</c:v>
                </c:pt>
                <c:pt idx="20">
                  <c:v>1021</c:v>
                </c:pt>
                <c:pt idx="21">
                  <c:v>1022</c:v>
                </c:pt>
                <c:pt idx="22">
                  <c:v>1023</c:v>
                </c:pt>
                <c:pt idx="23">
                  <c:v>1024</c:v>
                </c:pt>
                <c:pt idx="24">
                  <c:v>1025</c:v>
                </c:pt>
                <c:pt idx="25">
                  <c:v>1026</c:v>
                </c:pt>
                <c:pt idx="26">
                  <c:v>1027</c:v>
                </c:pt>
                <c:pt idx="27">
                  <c:v>1028</c:v>
                </c:pt>
                <c:pt idx="28">
                  <c:v>1029</c:v>
                </c:pt>
                <c:pt idx="29">
                  <c:v>1030</c:v>
                </c:pt>
                <c:pt idx="30">
                  <c:v>1031</c:v>
                </c:pt>
                <c:pt idx="31">
                  <c:v>1032</c:v>
                </c:pt>
                <c:pt idx="32">
                  <c:v>1033</c:v>
                </c:pt>
                <c:pt idx="33">
                  <c:v>1034</c:v>
                </c:pt>
                <c:pt idx="34">
                  <c:v>1035</c:v>
                </c:pt>
                <c:pt idx="35">
                  <c:v>1036</c:v>
                </c:pt>
                <c:pt idx="36">
                  <c:v>1037</c:v>
                </c:pt>
                <c:pt idx="37">
                  <c:v>1038</c:v>
                </c:pt>
                <c:pt idx="38">
                  <c:v>1039</c:v>
                </c:pt>
                <c:pt idx="39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A-4778-9E74-4BDDCF20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044608"/>
        <c:axId val="267044192"/>
      </c:lineChart>
      <c:catAx>
        <c:axId val="26705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7058752"/>
        <c:crosses val="autoZero"/>
        <c:auto val="1"/>
        <c:lblAlgn val="ctr"/>
        <c:lblOffset val="100"/>
        <c:noMultiLvlLbl val="0"/>
      </c:catAx>
      <c:valAx>
        <c:axId val="26705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7057504"/>
        <c:crosses val="autoZero"/>
        <c:crossBetween val="between"/>
      </c:valAx>
      <c:valAx>
        <c:axId val="26704419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67044608"/>
        <c:crosses val="max"/>
        <c:crossBetween val="between"/>
      </c:valAx>
      <c:catAx>
        <c:axId val="267044608"/>
        <c:scaling>
          <c:orientation val="minMax"/>
        </c:scaling>
        <c:delete val="1"/>
        <c:axPos val="b"/>
        <c:majorTickMark val="out"/>
        <c:minorTickMark val="none"/>
        <c:tickLblPos val="nextTo"/>
        <c:crossAx val="26704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'Intervalo parto concepción'!$D$1</c:f>
              <c:strCache>
                <c:ptCount val="1"/>
                <c:pt idx="0">
                  <c:v>Intervalo parto concepción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'Intervalo parto concepción'!$D$2:$D$41</c:f>
              <c:numCache>
                <c:formatCode>General</c:formatCode>
                <c:ptCount val="40"/>
                <c:pt idx="0">
                  <c:v>143</c:v>
                </c:pt>
                <c:pt idx="1">
                  <c:v>146</c:v>
                </c:pt>
                <c:pt idx="2">
                  <c:v>144</c:v>
                </c:pt>
                <c:pt idx="3">
                  <c:v>147</c:v>
                </c:pt>
                <c:pt idx="4">
                  <c:v>141</c:v>
                </c:pt>
                <c:pt idx="5">
                  <c:v>148</c:v>
                </c:pt>
                <c:pt idx="6">
                  <c:v>142</c:v>
                </c:pt>
                <c:pt idx="7">
                  <c:v>149</c:v>
                </c:pt>
                <c:pt idx="8">
                  <c:v>143</c:v>
                </c:pt>
                <c:pt idx="9">
                  <c:v>146</c:v>
                </c:pt>
                <c:pt idx="10">
                  <c:v>144</c:v>
                </c:pt>
                <c:pt idx="11">
                  <c:v>147</c:v>
                </c:pt>
                <c:pt idx="12">
                  <c:v>141</c:v>
                </c:pt>
                <c:pt idx="13">
                  <c:v>148</c:v>
                </c:pt>
                <c:pt idx="14">
                  <c:v>142</c:v>
                </c:pt>
                <c:pt idx="15">
                  <c:v>149</c:v>
                </c:pt>
                <c:pt idx="16">
                  <c:v>143</c:v>
                </c:pt>
                <c:pt idx="17">
                  <c:v>146</c:v>
                </c:pt>
                <c:pt idx="18">
                  <c:v>144</c:v>
                </c:pt>
                <c:pt idx="19">
                  <c:v>147</c:v>
                </c:pt>
                <c:pt idx="20">
                  <c:v>141</c:v>
                </c:pt>
                <c:pt idx="21">
                  <c:v>148</c:v>
                </c:pt>
                <c:pt idx="22">
                  <c:v>142</c:v>
                </c:pt>
                <c:pt idx="23">
                  <c:v>149</c:v>
                </c:pt>
                <c:pt idx="24">
                  <c:v>143</c:v>
                </c:pt>
                <c:pt idx="25">
                  <c:v>146</c:v>
                </c:pt>
                <c:pt idx="26">
                  <c:v>144</c:v>
                </c:pt>
                <c:pt idx="27">
                  <c:v>147</c:v>
                </c:pt>
                <c:pt idx="28">
                  <c:v>141</c:v>
                </c:pt>
                <c:pt idx="29">
                  <c:v>148</c:v>
                </c:pt>
                <c:pt idx="30">
                  <c:v>142</c:v>
                </c:pt>
                <c:pt idx="31">
                  <c:v>149</c:v>
                </c:pt>
                <c:pt idx="32">
                  <c:v>143</c:v>
                </c:pt>
                <c:pt idx="33">
                  <c:v>146</c:v>
                </c:pt>
                <c:pt idx="34">
                  <c:v>144</c:v>
                </c:pt>
                <c:pt idx="35">
                  <c:v>147</c:v>
                </c:pt>
                <c:pt idx="36">
                  <c:v>141</c:v>
                </c:pt>
                <c:pt idx="37">
                  <c:v>148</c:v>
                </c:pt>
                <c:pt idx="38">
                  <c:v>142</c:v>
                </c:pt>
                <c:pt idx="39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8-4650-B0BE-021F40627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983103"/>
        <c:axId val="995982623"/>
      </c:lineChart>
      <c:catAx>
        <c:axId val="995983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95982623"/>
        <c:crosses val="autoZero"/>
        <c:auto val="1"/>
        <c:lblAlgn val="ctr"/>
        <c:lblOffset val="100"/>
        <c:noMultiLvlLbl val="0"/>
      </c:catAx>
      <c:valAx>
        <c:axId val="99598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95983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boxWhisker" uniqueId="{76D0E208-5CE1-447C-A37C-18100A5D7FB7}">
          <cx:tx>
            <cx:txData>
              <cx:f>_xlchart.v1.0</cx:f>
              <cx:v>P. Días Vacías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/>
    <cx:plotArea>
      <cx:plotAreaRegion>
        <cx:series layoutId="boxWhisker" uniqueId="{D8707F3D-5CAE-4D05-AC7C-4D10AB4F46D8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/>
    <cx:plotArea>
      <cx:plotAreaRegion>
        <cx:series layoutId="boxWhisker" uniqueId="{E105F6BA-964C-472F-AE7D-C361674F2DD5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n-US" sz="1800" b="0" i="0" baseline="0">
                <a:effectLst/>
              </a:rPr>
              <a:t>Intervalo parto concepción</a:t>
            </a:r>
            <a:endParaRPr lang="es-EC" sz="1400">
              <a:effectLst/>
            </a:endParaRPr>
          </a:p>
        </cx:rich>
      </cx:tx>
    </cx:title>
    <cx:plotArea>
      <cx:plotAreaRegion>
        <cx:series layoutId="boxWhisker" uniqueId="{146DC115-C079-46A0-BA26-BAC3774C3EB3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755193</xdr:colOff>
      <xdr:row>0</xdr:row>
      <xdr:rowOff>642257</xdr:rowOff>
    </xdr:from>
    <xdr:to>
      <xdr:col>30</xdr:col>
      <xdr:colOff>258534</xdr:colOff>
      <xdr:row>41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A05D80-1C79-4F76-A02E-A7AA95D48C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12700</xdr:colOff>
      <xdr:row>0</xdr:row>
      <xdr:rowOff>665162</xdr:rowOff>
    </xdr:from>
    <xdr:to>
      <xdr:col>46</xdr:col>
      <xdr:colOff>76200</xdr:colOff>
      <xdr:row>41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606063E-8D17-A823-2141-2E8B0713C05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993340" y="665162"/>
              <a:ext cx="11836400" cy="74158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20409</xdr:colOff>
      <xdr:row>22</xdr:row>
      <xdr:rowOff>261256</xdr:rowOff>
    </xdr:from>
    <xdr:to>
      <xdr:col>23</xdr:col>
      <xdr:colOff>748393</xdr:colOff>
      <xdr:row>34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474A2E-37F5-4D19-9B39-14F460AE8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119063</xdr:colOff>
      <xdr:row>22</xdr:row>
      <xdr:rowOff>271463</xdr:rowOff>
    </xdr:from>
    <xdr:to>
      <xdr:col>37</xdr:col>
      <xdr:colOff>0</xdr:colOff>
      <xdr:row>33</xdr:row>
      <xdr:rowOff>523875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CD6B153-11A7-D49C-67D3-F271E2E3BD9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719983" y="14155103"/>
              <a:ext cx="11417617" cy="62874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6350</xdr:colOff>
      <xdr:row>0</xdr:row>
      <xdr:rowOff>823912</xdr:rowOff>
    </xdr:from>
    <xdr:to>
      <xdr:col>32</xdr:col>
      <xdr:colOff>730250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3C7DC-8273-4B27-AE52-8898E3C80E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66674</xdr:colOff>
      <xdr:row>37</xdr:row>
      <xdr:rowOff>38100</xdr:rowOff>
    </xdr:from>
    <xdr:to>
      <xdr:col>32</xdr:col>
      <xdr:colOff>742950</xdr:colOff>
      <xdr:row>67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17D02AA-8086-DA2C-02BB-878D6FA1A25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03714" y="7437120"/>
              <a:ext cx="8524876" cy="54825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195261</xdr:rowOff>
    </xdr:from>
    <xdr:to>
      <xdr:col>15</xdr:col>
      <xdr:colOff>438150</xdr:colOff>
      <xdr:row>19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C8A299-7E4C-B789-AC56-C1EB7C882C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485774</xdr:colOff>
      <xdr:row>0</xdr:row>
      <xdr:rowOff>195262</xdr:rowOff>
    </xdr:from>
    <xdr:to>
      <xdr:col>23</xdr:col>
      <xdr:colOff>666749</xdr:colOff>
      <xdr:row>19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493DACC-C2C4-3C72-9D7C-24BA367A74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074014" y="187642"/>
              <a:ext cx="6520815" cy="33594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16A5-239F-47D9-8DA2-460D76910A3E}">
  <dimension ref="A1:V176"/>
  <sheetViews>
    <sheetView topLeftCell="A139" zoomScale="78" zoomScaleNormal="70" workbookViewId="0">
      <selection activeCell="K160" sqref="K160"/>
    </sheetView>
  </sheetViews>
  <sheetFormatPr baseColWidth="10" defaultColWidth="11.44140625" defaultRowHeight="14.4" x14ac:dyDescent="0.3"/>
  <cols>
    <col min="3" max="3" width="16.88671875" customWidth="1"/>
    <col min="4" max="4" width="16.44140625" customWidth="1"/>
    <col min="5" max="5" width="13.44140625" customWidth="1"/>
    <col min="7" max="7" width="16.44140625" customWidth="1"/>
    <col min="8" max="8" width="13.33203125" customWidth="1"/>
    <col min="11" max="11" width="19.109375" customWidth="1"/>
    <col min="15" max="15" width="16.33203125" customWidth="1"/>
    <col min="17" max="17" width="21.33203125" customWidth="1"/>
    <col min="21" max="21" width="22.88671875" customWidth="1"/>
  </cols>
  <sheetData>
    <row r="1" spans="1:15" ht="53.2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121</v>
      </c>
      <c r="N1" s="11" t="s">
        <v>0</v>
      </c>
      <c r="O1" s="13" t="s">
        <v>122</v>
      </c>
    </row>
    <row r="2" spans="1:15" x14ac:dyDescent="0.3">
      <c r="A2" s="10" t="s">
        <v>8</v>
      </c>
      <c r="B2" s="10" t="s">
        <v>9</v>
      </c>
      <c r="C2" s="10" t="s">
        <v>10</v>
      </c>
      <c r="D2" s="10">
        <v>2</v>
      </c>
      <c r="E2" s="10">
        <v>11610</v>
      </c>
      <c r="F2" s="10">
        <v>1</v>
      </c>
      <c r="G2" s="10">
        <v>6950</v>
      </c>
      <c r="H2" s="10" t="s">
        <v>11</v>
      </c>
      <c r="I2" s="10">
        <v>139</v>
      </c>
      <c r="K2" s="18"/>
      <c r="L2" s="18"/>
      <c r="N2" s="3">
        <v>1001</v>
      </c>
      <c r="O2" s="2">
        <f>AVERAGE(I2:I3)</f>
        <v>132</v>
      </c>
    </row>
    <row r="3" spans="1:15" x14ac:dyDescent="0.3">
      <c r="A3" s="10" t="s">
        <v>8</v>
      </c>
      <c r="B3" s="10" t="s">
        <v>9</v>
      </c>
      <c r="C3" s="10" t="s">
        <v>10</v>
      </c>
      <c r="D3" s="10">
        <v>2</v>
      </c>
      <c r="E3" s="10">
        <v>11610</v>
      </c>
      <c r="F3" s="10">
        <v>2</v>
      </c>
      <c r="G3" s="10">
        <v>4660</v>
      </c>
      <c r="H3" s="10" t="s">
        <v>12</v>
      </c>
      <c r="I3" s="10">
        <v>125</v>
      </c>
      <c r="N3" s="3">
        <v>1002</v>
      </c>
      <c r="O3" s="2">
        <f>AVERAGE(I4:I11)</f>
        <v>127.75</v>
      </c>
    </row>
    <row r="4" spans="1:15" x14ac:dyDescent="0.3">
      <c r="A4" s="24" t="s">
        <v>13</v>
      </c>
      <c r="B4" s="10" t="s">
        <v>14</v>
      </c>
      <c r="C4" s="10" t="s">
        <v>15</v>
      </c>
      <c r="D4" s="10">
        <v>8</v>
      </c>
      <c r="E4" s="10">
        <v>46610</v>
      </c>
      <c r="F4" s="10">
        <v>1</v>
      </c>
      <c r="G4" s="10">
        <v>5660</v>
      </c>
      <c r="H4" s="10" t="s">
        <v>16</v>
      </c>
      <c r="I4" s="10">
        <v>131</v>
      </c>
      <c r="N4" s="3">
        <v>1003</v>
      </c>
      <c r="O4" s="2">
        <f>AVERAGE(I12:I15)</f>
        <v>127.5</v>
      </c>
    </row>
    <row r="5" spans="1:15" x14ac:dyDescent="0.3">
      <c r="A5" s="24" t="s">
        <v>13</v>
      </c>
      <c r="B5" s="10" t="s">
        <v>14</v>
      </c>
      <c r="C5" s="10" t="s">
        <v>15</v>
      </c>
      <c r="D5" s="10">
        <v>8</v>
      </c>
      <c r="E5" s="10">
        <v>46610</v>
      </c>
      <c r="F5" s="10">
        <v>2</v>
      </c>
      <c r="G5" s="10">
        <v>4343</v>
      </c>
      <c r="H5" s="10" t="s">
        <v>11</v>
      </c>
      <c r="I5" s="10">
        <v>144</v>
      </c>
      <c r="N5" s="3">
        <v>1004</v>
      </c>
      <c r="O5" s="2">
        <f>AVERAGE(I16:I18)</f>
        <v>128.66666666666666</v>
      </c>
    </row>
    <row r="6" spans="1:15" x14ac:dyDescent="0.3">
      <c r="A6" s="24" t="s">
        <v>13</v>
      </c>
      <c r="B6" s="10" t="s">
        <v>14</v>
      </c>
      <c r="C6" s="10" t="s">
        <v>15</v>
      </c>
      <c r="D6" s="10">
        <v>8</v>
      </c>
      <c r="E6" s="10">
        <v>46610</v>
      </c>
      <c r="F6" s="10">
        <v>3</v>
      </c>
      <c r="G6" s="10">
        <v>4104</v>
      </c>
      <c r="H6" s="10" t="s">
        <v>18</v>
      </c>
      <c r="I6" s="10">
        <v>140</v>
      </c>
      <c r="N6" s="3">
        <v>1005</v>
      </c>
      <c r="O6" s="2">
        <f>AVERAGE(I19:I20)</f>
        <v>121.5</v>
      </c>
    </row>
    <row r="7" spans="1:15" x14ac:dyDescent="0.3">
      <c r="A7" s="24" t="s">
        <v>13</v>
      </c>
      <c r="B7" s="10" t="s">
        <v>14</v>
      </c>
      <c r="C7" s="10" t="s">
        <v>15</v>
      </c>
      <c r="D7" s="10">
        <v>8</v>
      </c>
      <c r="E7" s="10">
        <v>46610</v>
      </c>
      <c r="F7" s="10">
        <v>4</v>
      </c>
      <c r="G7" s="10">
        <v>7454</v>
      </c>
      <c r="H7" s="10" t="s">
        <v>18</v>
      </c>
      <c r="I7" s="10">
        <v>111</v>
      </c>
      <c r="N7" s="3">
        <v>1006</v>
      </c>
      <c r="O7" s="2">
        <f>AVERAGE(I21:I28)</f>
        <v>119.875</v>
      </c>
    </row>
    <row r="8" spans="1:15" x14ac:dyDescent="0.3">
      <c r="A8" s="24" t="s">
        <v>13</v>
      </c>
      <c r="B8" s="10" t="s">
        <v>14</v>
      </c>
      <c r="C8" s="10" t="s">
        <v>15</v>
      </c>
      <c r="D8" s="10">
        <v>8</v>
      </c>
      <c r="E8" s="10">
        <v>46610</v>
      </c>
      <c r="F8" s="10">
        <v>5</v>
      </c>
      <c r="G8" s="10">
        <v>6889</v>
      </c>
      <c r="H8" s="10" t="s">
        <v>11</v>
      </c>
      <c r="I8" s="10">
        <v>131</v>
      </c>
      <c r="N8" s="3">
        <v>1007</v>
      </c>
      <c r="O8" s="2">
        <f>AVERAGE(I29:I31)</f>
        <v>130.33333333333334</v>
      </c>
    </row>
    <row r="9" spans="1:15" x14ac:dyDescent="0.3">
      <c r="A9" s="24" t="s">
        <v>13</v>
      </c>
      <c r="B9" s="10" t="s">
        <v>14</v>
      </c>
      <c r="C9" s="10" t="s">
        <v>15</v>
      </c>
      <c r="D9" s="10">
        <v>8</v>
      </c>
      <c r="E9" s="10">
        <v>46610</v>
      </c>
      <c r="F9" s="10">
        <v>6</v>
      </c>
      <c r="G9" s="10">
        <v>7064</v>
      </c>
      <c r="H9" s="10" t="s">
        <v>19</v>
      </c>
      <c r="I9" s="10">
        <v>120</v>
      </c>
      <c r="N9" s="3">
        <v>1008</v>
      </c>
      <c r="O9" s="2">
        <f>AVERAGE(I32:I36)</f>
        <v>115.8</v>
      </c>
    </row>
    <row r="10" spans="1:15" x14ac:dyDescent="0.3">
      <c r="A10" s="24" t="s">
        <v>13</v>
      </c>
      <c r="B10" s="10" t="s">
        <v>14</v>
      </c>
      <c r="C10" s="10" t="s">
        <v>15</v>
      </c>
      <c r="D10" s="10">
        <v>8</v>
      </c>
      <c r="E10" s="10">
        <v>46610</v>
      </c>
      <c r="F10" s="10">
        <v>7</v>
      </c>
      <c r="G10" s="10">
        <v>4744</v>
      </c>
      <c r="H10" s="10" t="s">
        <v>11</v>
      </c>
      <c r="I10" s="10">
        <v>120</v>
      </c>
      <c r="N10" s="3">
        <v>1009</v>
      </c>
      <c r="O10" s="2">
        <f>AVERAGE(I37:I41)</f>
        <v>124.8</v>
      </c>
    </row>
    <row r="11" spans="1:15" x14ac:dyDescent="0.3">
      <c r="A11" s="24" t="s">
        <v>13</v>
      </c>
      <c r="B11" s="10" t="s">
        <v>14</v>
      </c>
      <c r="C11" s="10" t="s">
        <v>15</v>
      </c>
      <c r="D11" s="10">
        <v>8</v>
      </c>
      <c r="E11" s="10">
        <v>46610</v>
      </c>
      <c r="F11" s="10">
        <v>8</v>
      </c>
      <c r="G11" s="10">
        <v>6352</v>
      </c>
      <c r="H11" s="10" t="s">
        <v>11</v>
      </c>
      <c r="I11" s="10">
        <v>125</v>
      </c>
      <c r="N11" s="3">
        <v>1010</v>
      </c>
      <c r="O11" s="2">
        <f>AVERAGE(I42:I43)</f>
        <v>109</v>
      </c>
    </row>
    <row r="12" spans="1:15" x14ac:dyDescent="0.3">
      <c r="A12" s="10" t="s">
        <v>20</v>
      </c>
      <c r="B12" s="10" t="s">
        <v>21</v>
      </c>
      <c r="C12" s="10" t="s">
        <v>22</v>
      </c>
      <c r="D12" s="10">
        <v>4</v>
      </c>
      <c r="E12" s="10">
        <v>22353</v>
      </c>
      <c r="F12" s="10">
        <v>1</v>
      </c>
      <c r="G12" s="10">
        <v>6025</v>
      </c>
      <c r="H12" s="10" t="s">
        <v>11</v>
      </c>
      <c r="I12" s="10">
        <v>123</v>
      </c>
      <c r="N12" s="3">
        <v>1011</v>
      </c>
      <c r="O12" s="2">
        <f>AVERAGE(I44:I51)</f>
        <v>117.5</v>
      </c>
    </row>
    <row r="13" spans="1:15" x14ac:dyDescent="0.3">
      <c r="A13" s="10" t="s">
        <v>20</v>
      </c>
      <c r="B13" s="10" t="s">
        <v>21</v>
      </c>
      <c r="C13" s="10" t="s">
        <v>22</v>
      </c>
      <c r="D13" s="10">
        <v>4</v>
      </c>
      <c r="E13" s="10">
        <v>22353</v>
      </c>
      <c r="F13" s="10">
        <v>2</v>
      </c>
      <c r="G13" s="10">
        <v>6517</v>
      </c>
      <c r="H13" s="10" t="s">
        <v>18</v>
      </c>
      <c r="I13" s="10">
        <v>136</v>
      </c>
      <c r="N13" s="3">
        <v>1012</v>
      </c>
      <c r="O13" s="2">
        <f>AVERAGE(I52:I57)</f>
        <v>118</v>
      </c>
    </row>
    <row r="14" spans="1:15" x14ac:dyDescent="0.3">
      <c r="A14" s="10" t="s">
        <v>20</v>
      </c>
      <c r="B14" s="10" t="s">
        <v>21</v>
      </c>
      <c r="C14" s="10" t="s">
        <v>22</v>
      </c>
      <c r="D14" s="10">
        <v>4</v>
      </c>
      <c r="E14" s="10">
        <v>22353</v>
      </c>
      <c r="F14" s="10">
        <v>3</v>
      </c>
      <c r="G14" s="10">
        <v>5318</v>
      </c>
      <c r="H14" s="10" t="s">
        <v>18</v>
      </c>
      <c r="I14" s="10">
        <v>129</v>
      </c>
      <c r="N14" s="3">
        <v>1013</v>
      </c>
      <c r="O14" s="2">
        <f>AVERAGE(I58)</f>
        <v>122</v>
      </c>
    </row>
    <row r="15" spans="1:15" x14ac:dyDescent="0.3">
      <c r="A15" s="10" t="s">
        <v>20</v>
      </c>
      <c r="B15" s="10" t="s">
        <v>21</v>
      </c>
      <c r="C15" s="10" t="s">
        <v>22</v>
      </c>
      <c r="D15" s="10">
        <v>4</v>
      </c>
      <c r="E15" s="10">
        <v>22353</v>
      </c>
      <c r="F15" s="10">
        <v>4</v>
      </c>
      <c r="G15" s="10">
        <v>4493</v>
      </c>
      <c r="H15" s="10" t="s">
        <v>18</v>
      </c>
      <c r="I15" s="10">
        <v>122</v>
      </c>
      <c r="N15" s="3">
        <v>1014</v>
      </c>
      <c r="O15" s="2">
        <f>AVERAGE(I59)</f>
        <v>124</v>
      </c>
    </row>
    <row r="16" spans="1:15" x14ac:dyDescent="0.3">
      <c r="A16" s="10" t="s">
        <v>23</v>
      </c>
      <c r="B16" s="10" t="s">
        <v>9</v>
      </c>
      <c r="C16" s="10" t="s">
        <v>15</v>
      </c>
      <c r="D16" s="10">
        <v>3</v>
      </c>
      <c r="E16" s="10">
        <v>14968</v>
      </c>
      <c r="F16" s="10">
        <v>1</v>
      </c>
      <c r="G16" s="10">
        <v>5074</v>
      </c>
      <c r="H16" s="10" t="s">
        <v>12</v>
      </c>
      <c r="I16" s="10">
        <v>126</v>
      </c>
      <c r="N16" s="3">
        <v>1015</v>
      </c>
      <c r="O16" s="2">
        <f>AVERAGE(I60:I65)</f>
        <v>113.66666666666667</v>
      </c>
    </row>
    <row r="17" spans="1:15" x14ac:dyDescent="0.3">
      <c r="A17" s="10" t="s">
        <v>23</v>
      </c>
      <c r="B17" s="10" t="s">
        <v>9</v>
      </c>
      <c r="C17" s="10" t="s">
        <v>15</v>
      </c>
      <c r="D17" s="10">
        <v>3</v>
      </c>
      <c r="E17" s="10">
        <v>14968</v>
      </c>
      <c r="F17" s="10">
        <v>2</v>
      </c>
      <c r="G17" s="10">
        <v>3916</v>
      </c>
      <c r="H17" s="10" t="s">
        <v>19</v>
      </c>
      <c r="I17" s="10">
        <v>124</v>
      </c>
      <c r="N17" s="3">
        <v>1016</v>
      </c>
      <c r="O17" s="2">
        <f>AVERAGE(I66)</f>
        <v>123</v>
      </c>
    </row>
    <row r="18" spans="1:15" x14ac:dyDescent="0.3">
      <c r="A18" s="10" t="s">
        <v>23</v>
      </c>
      <c r="B18" s="10" t="s">
        <v>9</v>
      </c>
      <c r="C18" s="10" t="s">
        <v>15</v>
      </c>
      <c r="D18" s="10">
        <v>3</v>
      </c>
      <c r="E18" s="10">
        <v>14968</v>
      </c>
      <c r="F18" s="10">
        <v>3</v>
      </c>
      <c r="G18" s="10">
        <v>5978</v>
      </c>
      <c r="H18" s="10" t="s">
        <v>24</v>
      </c>
      <c r="I18" s="10">
        <v>136</v>
      </c>
      <c r="N18" s="3">
        <v>1017</v>
      </c>
      <c r="O18" s="2">
        <f>AVERAGE(I67:I73)</f>
        <v>118.85714285714286</v>
      </c>
    </row>
    <row r="19" spans="1:15" x14ac:dyDescent="0.3">
      <c r="A19" s="10" t="s">
        <v>26</v>
      </c>
      <c r="B19" s="10" t="s">
        <v>14</v>
      </c>
      <c r="C19" s="10" t="s">
        <v>22</v>
      </c>
      <c r="D19" s="10">
        <v>2</v>
      </c>
      <c r="E19" s="10">
        <v>12038</v>
      </c>
      <c r="F19" s="10">
        <v>1</v>
      </c>
      <c r="G19" s="10">
        <v>5824</v>
      </c>
      <c r="H19" s="10" t="s">
        <v>18</v>
      </c>
      <c r="I19" s="10">
        <v>119</v>
      </c>
      <c r="N19" s="3">
        <v>1018</v>
      </c>
      <c r="O19" s="2">
        <f>AVERAGE(I74:I75)</f>
        <v>121</v>
      </c>
    </row>
    <row r="20" spans="1:15" x14ac:dyDescent="0.3">
      <c r="A20" s="10" t="s">
        <v>26</v>
      </c>
      <c r="B20" s="10" t="s">
        <v>14</v>
      </c>
      <c r="C20" s="10" t="s">
        <v>22</v>
      </c>
      <c r="D20" s="10">
        <v>2</v>
      </c>
      <c r="E20" s="10">
        <v>12038</v>
      </c>
      <c r="F20" s="10">
        <v>2</v>
      </c>
      <c r="G20" s="10">
        <v>6214</v>
      </c>
      <c r="H20" s="10" t="s">
        <v>16</v>
      </c>
      <c r="I20" s="10">
        <v>124</v>
      </c>
      <c r="N20" s="3">
        <v>1019</v>
      </c>
      <c r="O20" s="2">
        <f>AVERAGE(I76:I81)</f>
        <v>117.66666666666667</v>
      </c>
    </row>
    <row r="21" spans="1:15" x14ac:dyDescent="0.3">
      <c r="A21" s="24" t="s">
        <v>29</v>
      </c>
      <c r="B21" s="10" t="s">
        <v>21</v>
      </c>
      <c r="C21" s="10" t="s">
        <v>22</v>
      </c>
      <c r="D21" s="10">
        <v>8</v>
      </c>
      <c r="E21" s="10">
        <v>42040</v>
      </c>
      <c r="F21" s="10">
        <v>1</v>
      </c>
      <c r="G21" s="10">
        <v>3894</v>
      </c>
      <c r="H21" s="10" t="s">
        <v>24</v>
      </c>
      <c r="I21" s="10">
        <v>113</v>
      </c>
      <c r="N21" s="3">
        <v>1020</v>
      </c>
      <c r="O21" s="2">
        <f>AVERAGE(I82:I86)</f>
        <v>121.6</v>
      </c>
    </row>
    <row r="22" spans="1:15" x14ac:dyDescent="0.3">
      <c r="A22" s="24" t="s">
        <v>29</v>
      </c>
      <c r="B22" s="10" t="s">
        <v>21</v>
      </c>
      <c r="C22" s="10" t="s">
        <v>22</v>
      </c>
      <c r="D22" s="10">
        <v>8</v>
      </c>
      <c r="E22" s="10">
        <v>42040</v>
      </c>
      <c r="F22" s="10">
        <v>2</v>
      </c>
      <c r="G22" s="10">
        <v>5985</v>
      </c>
      <c r="H22" s="10" t="s">
        <v>24</v>
      </c>
      <c r="I22" s="10">
        <v>113</v>
      </c>
      <c r="N22" s="3">
        <v>1021</v>
      </c>
      <c r="O22" s="2">
        <f>AVERAGE(I87:I92)</f>
        <v>125.16666666666667</v>
      </c>
    </row>
    <row r="23" spans="1:15" x14ac:dyDescent="0.3">
      <c r="A23" s="24" t="s">
        <v>29</v>
      </c>
      <c r="B23" s="10" t="s">
        <v>21</v>
      </c>
      <c r="C23" s="10" t="s">
        <v>22</v>
      </c>
      <c r="D23" s="10">
        <v>8</v>
      </c>
      <c r="E23" s="10">
        <v>42040</v>
      </c>
      <c r="F23" s="10">
        <v>3</v>
      </c>
      <c r="G23" s="10">
        <v>5040</v>
      </c>
      <c r="H23" s="10" t="s">
        <v>18</v>
      </c>
      <c r="I23" s="10">
        <v>116</v>
      </c>
      <c r="N23" s="3">
        <v>1022</v>
      </c>
      <c r="O23" s="2">
        <f>AVERAGE(I93:I99)</f>
        <v>128.57142857142858</v>
      </c>
    </row>
    <row r="24" spans="1:15" x14ac:dyDescent="0.3">
      <c r="A24" s="24" t="s">
        <v>29</v>
      </c>
      <c r="B24" s="10" t="s">
        <v>21</v>
      </c>
      <c r="C24" s="10" t="s">
        <v>22</v>
      </c>
      <c r="D24" s="10">
        <v>8</v>
      </c>
      <c r="E24" s="10">
        <v>42040</v>
      </c>
      <c r="F24" s="10">
        <v>4</v>
      </c>
      <c r="G24" s="10">
        <v>4490</v>
      </c>
      <c r="H24" s="10" t="s">
        <v>19</v>
      </c>
      <c r="I24" s="10">
        <v>130</v>
      </c>
      <c r="N24" s="3">
        <v>1023</v>
      </c>
      <c r="O24" s="2">
        <f>AVERAGE(I100:I102)</f>
        <v>129</v>
      </c>
    </row>
    <row r="25" spans="1:15" x14ac:dyDescent="0.3">
      <c r="A25" s="24" t="s">
        <v>29</v>
      </c>
      <c r="B25" s="10" t="s">
        <v>21</v>
      </c>
      <c r="C25" s="10" t="s">
        <v>22</v>
      </c>
      <c r="D25" s="10">
        <v>8</v>
      </c>
      <c r="E25" s="10">
        <v>42040</v>
      </c>
      <c r="F25" s="10">
        <v>5</v>
      </c>
      <c r="G25" s="10">
        <v>4862</v>
      </c>
      <c r="H25" s="10" t="s">
        <v>12</v>
      </c>
      <c r="I25" s="10">
        <v>114</v>
      </c>
      <c r="N25" s="3">
        <v>1024</v>
      </c>
      <c r="O25" s="2">
        <f>AVERAGE(I103:I110)</f>
        <v>121</v>
      </c>
    </row>
    <row r="26" spans="1:15" x14ac:dyDescent="0.3">
      <c r="A26" s="24" t="s">
        <v>29</v>
      </c>
      <c r="B26" s="10" t="s">
        <v>21</v>
      </c>
      <c r="C26" s="10" t="s">
        <v>22</v>
      </c>
      <c r="D26" s="10">
        <v>8</v>
      </c>
      <c r="E26" s="10">
        <v>42040</v>
      </c>
      <c r="F26" s="10">
        <v>6</v>
      </c>
      <c r="G26" s="10">
        <v>6447</v>
      </c>
      <c r="H26" s="10" t="s">
        <v>18</v>
      </c>
      <c r="I26" s="10">
        <v>144</v>
      </c>
      <c r="N26" s="3">
        <v>1025</v>
      </c>
      <c r="O26" s="2">
        <f>AVERAGE(I111:I113)</f>
        <v>135.33333333333334</v>
      </c>
    </row>
    <row r="27" spans="1:15" x14ac:dyDescent="0.3">
      <c r="A27" s="24" t="s">
        <v>29</v>
      </c>
      <c r="B27" s="10" t="s">
        <v>21</v>
      </c>
      <c r="C27" s="10" t="s">
        <v>22</v>
      </c>
      <c r="D27" s="10">
        <v>8</v>
      </c>
      <c r="E27" s="10">
        <v>42040</v>
      </c>
      <c r="F27" s="10">
        <v>7</v>
      </c>
      <c r="G27" s="10">
        <v>6120</v>
      </c>
      <c r="H27" s="10" t="s">
        <v>11</v>
      </c>
      <c r="I27" s="10">
        <v>107</v>
      </c>
      <c r="N27" s="3">
        <v>1026</v>
      </c>
      <c r="O27" s="2">
        <f>AVERAGE(I114:I119)</f>
        <v>125.16666666666667</v>
      </c>
    </row>
    <row r="28" spans="1:15" x14ac:dyDescent="0.3">
      <c r="A28" s="24" t="s">
        <v>29</v>
      </c>
      <c r="B28" s="10" t="s">
        <v>21</v>
      </c>
      <c r="C28" s="10" t="s">
        <v>22</v>
      </c>
      <c r="D28" s="10">
        <v>8</v>
      </c>
      <c r="E28" s="10">
        <v>42040</v>
      </c>
      <c r="F28" s="10">
        <v>8</v>
      </c>
      <c r="G28" s="10">
        <v>5202</v>
      </c>
      <c r="H28" s="10" t="s">
        <v>19</v>
      </c>
      <c r="I28" s="10">
        <v>122</v>
      </c>
      <c r="N28" s="3">
        <v>1027</v>
      </c>
      <c r="O28" s="2">
        <f>AVERAGE(I120:I125)</f>
        <v>125</v>
      </c>
    </row>
    <row r="29" spans="1:15" x14ac:dyDescent="0.3">
      <c r="A29" s="10" t="s">
        <v>31</v>
      </c>
      <c r="B29" s="10" t="s">
        <v>9</v>
      </c>
      <c r="C29" s="10" t="s">
        <v>15</v>
      </c>
      <c r="D29" s="10">
        <v>3</v>
      </c>
      <c r="E29" s="10">
        <v>13862</v>
      </c>
      <c r="F29" s="10">
        <v>1</v>
      </c>
      <c r="G29" s="10">
        <v>4070</v>
      </c>
      <c r="H29" s="10" t="s">
        <v>11</v>
      </c>
      <c r="I29" s="10">
        <v>119</v>
      </c>
      <c r="N29" s="3">
        <v>1028</v>
      </c>
      <c r="O29" s="2">
        <f>AVERAGE(I126:I127)</f>
        <v>117</v>
      </c>
    </row>
    <row r="30" spans="1:15" x14ac:dyDescent="0.3">
      <c r="A30" s="10" t="s">
        <v>31</v>
      </c>
      <c r="B30" s="10" t="s">
        <v>9</v>
      </c>
      <c r="C30" s="10" t="s">
        <v>15</v>
      </c>
      <c r="D30" s="10">
        <v>3</v>
      </c>
      <c r="E30" s="10">
        <v>13862</v>
      </c>
      <c r="F30" s="10">
        <v>2</v>
      </c>
      <c r="G30" s="10">
        <v>5069</v>
      </c>
      <c r="H30" s="10" t="s">
        <v>16</v>
      </c>
      <c r="I30" s="10">
        <v>136</v>
      </c>
      <c r="N30" s="3">
        <v>1029</v>
      </c>
      <c r="O30" s="2">
        <f>AVERAGE(I128)</f>
        <v>117</v>
      </c>
    </row>
    <row r="31" spans="1:15" x14ac:dyDescent="0.3">
      <c r="A31" s="10" t="s">
        <v>31</v>
      </c>
      <c r="B31" s="10" t="s">
        <v>9</v>
      </c>
      <c r="C31" s="10" t="s">
        <v>15</v>
      </c>
      <c r="D31" s="10">
        <v>3</v>
      </c>
      <c r="E31" s="10">
        <v>13862</v>
      </c>
      <c r="F31" s="10">
        <v>3</v>
      </c>
      <c r="G31" s="10">
        <v>4723</v>
      </c>
      <c r="H31" s="10" t="s">
        <v>11</v>
      </c>
      <c r="I31" s="10">
        <v>136</v>
      </c>
      <c r="N31" s="3">
        <v>1030</v>
      </c>
      <c r="O31" s="2">
        <f>AVERAGE(I129:I131)</f>
        <v>131</v>
      </c>
    </row>
    <row r="32" spans="1:15" x14ac:dyDescent="0.3">
      <c r="A32" s="10" t="s">
        <v>32</v>
      </c>
      <c r="B32" s="10" t="s">
        <v>14</v>
      </c>
      <c r="C32" s="10" t="s">
        <v>10</v>
      </c>
      <c r="D32" s="10">
        <v>5</v>
      </c>
      <c r="E32" s="10">
        <v>27971</v>
      </c>
      <c r="F32" s="10">
        <v>1</v>
      </c>
      <c r="G32" s="10">
        <v>6797</v>
      </c>
      <c r="H32" s="10" t="s">
        <v>24</v>
      </c>
      <c r="I32" s="10">
        <v>123</v>
      </c>
      <c r="N32" s="3">
        <v>1031</v>
      </c>
      <c r="O32" s="2">
        <f>AVERAGE(I132)</f>
        <v>113</v>
      </c>
    </row>
    <row r="33" spans="1:22" x14ac:dyDescent="0.3">
      <c r="A33" s="10" t="s">
        <v>32</v>
      </c>
      <c r="B33" s="10" t="s">
        <v>14</v>
      </c>
      <c r="C33" s="10" t="s">
        <v>10</v>
      </c>
      <c r="D33" s="10">
        <v>5</v>
      </c>
      <c r="E33" s="10">
        <v>27971</v>
      </c>
      <c r="F33" s="10">
        <v>2</v>
      </c>
      <c r="G33" s="10">
        <v>3790</v>
      </c>
      <c r="H33" s="10" t="s">
        <v>11</v>
      </c>
      <c r="I33" s="10">
        <v>125</v>
      </c>
      <c r="N33" s="3">
        <v>1032</v>
      </c>
      <c r="O33" s="2">
        <f>AVERAGE(I133:I137)</f>
        <v>121</v>
      </c>
    </row>
    <row r="34" spans="1:22" x14ac:dyDescent="0.3">
      <c r="A34" s="10" t="s">
        <v>32</v>
      </c>
      <c r="B34" s="10" t="s">
        <v>14</v>
      </c>
      <c r="C34" s="10" t="s">
        <v>10</v>
      </c>
      <c r="D34" s="10">
        <v>5</v>
      </c>
      <c r="E34" s="10">
        <v>27971</v>
      </c>
      <c r="F34" s="10">
        <v>3</v>
      </c>
      <c r="G34" s="10">
        <v>5491</v>
      </c>
      <c r="H34" s="10" t="s">
        <v>18</v>
      </c>
      <c r="I34" s="10">
        <v>112</v>
      </c>
      <c r="N34" s="3">
        <v>1033</v>
      </c>
      <c r="O34" s="2">
        <f>AVERAGE(I138:I141)</f>
        <v>120.25</v>
      </c>
    </row>
    <row r="35" spans="1:22" x14ac:dyDescent="0.3">
      <c r="A35" s="10" t="s">
        <v>32</v>
      </c>
      <c r="B35" s="10" t="s">
        <v>14</v>
      </c>
      <c r="C35" s="10" t="s">
        <v>10</v>
      </c>
      <c r="D35" s="10">
        <v>5</v>
      </c>
      <c r="E35" s="10">
        <v>27971</v>
      </c>
      <c r="F35" s="10">
        <v>4</v>
      </c>
      <c r="G35" s="10">
        <v>4761</v>
      </c>
      <c r="H35" s="10" t="s">
        <v>11</v>
      </c>
      <c r="I35" s="10">
        <v>101</v>
      </c>
      <c r="N35" s="3">
        <v>1034</v>
      </c>
      <c r="O35" s="2">
        <f>AVERAGE(I142:I148)</f>
        <v>124.42857142857143</v>
      </c>
    </row>
    <row r="36" spans="1:22" x14ac:dyDescent="0.3">
      <c r="A36" s="10" t="s">
        <v>32</v>
      </c>
      <c r="B36" s="10" t="s">
        <v>14</v>
      </c>
      <c r="C36" s="10" t="s">
        <v>10</v>
      </c>
      <c r="D36" s="10">
        <v>5</v>
      </c>
      <c r="E36" s="10">
        <v>27971</v>
      </c>
      <c r="F36" s="10">
        <v>5</v>
      </c>
      <c r="G36" s="10">
        <v>7132</v>
      </c>
      <c r="H36" s="10" t="s">
        <v>16</v>
      </c>
      <c r="I36" s="10">
        <v>118</v>
      </c>
      <c r="N36" s="3">
        <v>1035</v>
      </c>
      <c r="O36" s="2">
        <f>AVERAGE(I149:I154)</f>
        <v>121.5</v>
      </c>
    </row>
    <row r="37" spans="1:22" x14ac:dyDescent="0.3">
      <c r="A37" s="10" t="s">
        <v>33</v>
      </c>
      <c r="B37" s="10" t="s">
        <v>21</v>
      </c>
      <c r="C37" s="10" t="s">
        <v>34</v>
      </c>
      <c r="D37" s="10">
        <v>5</v>
      </c>
      <c r="E37" s="10">
        <v>33368</v>
      </c>
      <c r="F37" s="10">
        <v>1</v>
      </c>
      <c r="G37" s="10">
        <v>8201</v>
      </c>
      <c r="H37" s="10" t="s">
        <v>19</v>
      </c>
      <c r="I37" s="10">
        <v>123</v>
      </c>
      <c r="N37" s="3">
        <v>1036</v>
      </c>
      <c r="O37" s="2">
        <f>AVERAGE(I155:I156)</f>
        <v>116.5</v>
      </c>
    </row>
    <row r="38" spans="1:22" x14ac:dyDescent="0.3">
      <c r="A38" s="10" t="s">
        <v>33</v>
      </c>
      <c r="B38" s="10" t="s">
        <v>21</v>
      </c>
      <c r="C38" s="10" t="s">
        <v>34</v>
      </c>
      <c r="D38" s="10">
        <v>5</v>
      </c>
      <c r="E38" s="10">
        <v>33368</v>
      </c>
      <c r="F38" s="10">
        <v>2</v>
      </c>
      <c r="G38" s="10">
        <v>6705</v>
      </c>
      <c r="H38" s="10" t="s">
        <v>18</v>
      </c>
      <c r="I38" s="10">
        <v>133</v>
      </c>
      <c r="N38" s="3">
        <v>1037</v>
      </c>
      <c r="O38" s="2">
        <f>AVERAGE(I157:I161)</f>
        <v>116.8</v>
      </c>
    </row>
    <row r="39" spans="1:22" x14ac:dyDescent="0.3">
      <c r="A39" s="10" t="s">
        <v>33</v>
      </c>
      <c r="B39" s="10" t="s">
        <v>21</v>
      </c>
      <c r="C39" s="10" t="s">
        <v>34</v>
      </c>
      <c r="D39" s="10">
        <v>5</v>
      </c>
      <c r="E39" s="10">
        <v>33368</v>
      </c>
      <c r="F39" s="10">
        <v>3</v>
      </c>
      <c r="G39" s="10">
        <v>7699</v>
      </c>
      <c r="H39" s="10" t="s">
        <v>24</v>
      </c>
      <c r="I39" s="10">
        <v>133</v>
      </c>
      <c r="N39" s="3">
        <v>1038</v>
      </c>
      <c r="O39" s="2">
        <f>AVERAGE(I162:I168)</f>
        <v>122.42857142857143</v>
      </c>
    </row>
    <row r="40" spans="1:22" x14ac:dyDescent="0.3">
      <c r="A40" s="10" t="s">
        <v>33</v>
      </c>
      <c r="B40" s="10" t="s">
        <v>21</v>
      </c>
      <c r="C40" s="10" t="s">
        <v>34</v>
      </c>
      <c r="D40" s="10">
        <v>5</v>
      </c>
      <c r="E40" s="10">
        <v>33368</v>
      </c>
      <c r="F40" s="10">
        <v>4</v>
      </c>
      <c r="G40" s="10">
        <v>6078</v>
      </c>
      <c r="H40" s="10" t="s">
        <v>19</v>
      </c>
      <c r="I40" s="10">
        <v>117</v>
      </c>
      <c r="N40" s="3">
        <v>1039</v>
      </c>
      <c r="O40" s="2">
        <f>AVERAGE(I169:I170)</f>
        <v>118.5</v>
      </c>
    </row>
    <row r="41" spans="1:22" x14ac:dyDescent="0.3">
      <c r="A41" s="10" t="s">
        <v>33</v>
      </c>
      <c r="B41" s="10" t="s">
        <v>21</v>
      </c>
      <c r="C41" s="10" t="s">
        <v>34</v>
      </c>
      <c r="D41" s="10">
        <v>5</v>
      </c>
      <c r="E41" s="10">
        <v>33368</v>
      </c>
      <c r="F41" s="10">
        <v>5</v>
      </c>
      <c r="G41" s="10">
        <v>4685</v>
      </c>
      <c r="H41" s="10" t="s">
        <v>16</v>
      </c>
      <c r="I41" s="10">
        <v>118</v>
      </c>
      <c r="N41" s="3">
        <v>1040</v>
      </c>
      <c r="O41" s="2">
        <f>AVERAGE(I171:I176)</f>
        <v>121.33333333333333</v>
      </c>
    </row>
    <row r="42" spans="1:22" x14ac:dyDescent="0.3">
      <c r="A42" s="10" t="s">
        <v>35</v>
      </c>
      <c r="B42" s="10" t="s">
        <v>9</v>
      </c>
      <c r="C42" s="10" t="s">
        <v>34</v>
      </c>
      <c r="D42" s="10">
        <v>2</v>
      </c>
      <c r="E42" s="10">
        <v>13087</v>
      </c>
      <c r="F42" s="10">
        <v>1</v>
      </c>
      <c r="G42" s="10">
        <v>8177</v>
      </c>
      <c r="H42" s="10" t="s">
        <v>12</v>
      </c>
      <c r="I42" s="10">
        <v>111</v>
      </c>
    </row>
    <row r="43" spans="1:22" ht="15" thickBot="1" x14ac:dyDescent="0.35">
      <c r="A43" s="10" t="s">
        <v>35</v>
      </c>
      <c r="B43" s="10" t="s">
        <v>9</v>
      </c>
      <c r="C43" s="10" t="s">
        <v>34</v>
      </c>
      <c r="D43" s="10">
        <v>2</v>
      </c>
      <c r="E43" s="10">
        <v>13087</v>
      </c>
      <c r="F43" s="10">
        <v>2</v>
      </c>
      <c r="G43" s="10">
        <v>4910</v>
      </c>
      <c r="H43" s="10" t="s">
        <v>24</v>
      </c>
      <c r="I43" s="10">
        <v>107</v>
      </c>
      <c r="N43" t="s">
        <v>151</v>
      </c>
    </row>
    <row r="44" spans="1:22" x14ac:dyDescent="0.3">
      <c r="A44" s="24" t="s">
        <v>36</v>
      </c>
      <c r="B44" s="10" t="s">
        <v>14</v>
      </c>
      <c r="C44" s="10" t="s">
        <v>10</v>
      </c>
      <c r="D44" s="10">
        <v>8</v>
      </c>
      <c r="E44" s="10">
        <v>50974</v>
      </c>
      <c r="F44" s="10">
        <v>1</v>
      </c>
      <c r="G44" s="10">
        <v>5926</v>
      </c>
      <c r="H44" s="10" t="s">
        <v>12</v>
      </c>
      <c r="I44" s="10">
        <v>104</v>
      </c>
      <c r="N44" s="20">
        <v>131.19999999999999</v>
      </c>
      <c r="Q44" s="17" t="s">
        <v>73</v>
      </c>
      <c r="R44" s="17"/>
      <c r="U44" s="1" t="s">
        <v>150</v>
      </c>
      <c r="V44" s="22">
        <v>0.2</v>
      </c>
    </row>
    <row r="45" spans="1:22" x14ac:dyDescent="0.3">
      <c r="A45" s="24" t="s">
        <v>36</v>
      </c>
      <c r="B45" s="10" t="s">
        <v>14</v>
      </c>
      <c r="C45" s="10" t="s">
        <v>10</v>
      </c>
      <c r="D45" s="10">
        <v>8</v>
      </c>
      <c r="E45" s="10">
        <v>50974</v>
      </c>
      <c r="F45" s="10">
        <v>2</v>
      </c>
      <c r="G45" s="10">
        <v>5244</v>
      </c>
      <c r="H45" s="10" t="s">
        <v>24</v>
      </c>
      <c r="I45" s="10">
        <v>141</v>
      </c>
      <c r="U45" s="1" t="s">
        <v>138</v>
      </c>
      <c r="V45" s="1">
        <f>1.271*R50</f>
        <v>7.1368004781137619</v>
      </c>
    </row>
    <row r="46" spans="1:22" x14ac:dyDescent="0.3">
      <c r="A46" s="24" t="s">
        <v>36</v>
      </c>
      <c r="B46" s="10" t="s">
        <v>14</v>
      </c>
      <c r="C46" s="10" t="s">
        <v>10</v>
      </c>
      <c r="D46" s="10">
        <v>8</v>
      </c>
      <c r="E46" s="10">
        <v>50974</v>
      </c>
      <c r="F46" s="10">
        <v>3</v>
      </c>
      <c r="G46" s="10">
        <v>8820</v>
      </c>
      <c r="H46" s="10" t="s">
        <v>24</v>
      </c>
      <c r="I46" s="10">
        <v>116</v>
      </c>
      <c r="Q46" t="s">
        <v>76</v>
      </c>
      <c r="R46">
        <v>122.11235119047618</v>
      </c>
      <c r="U46" s="1" t="s">
        <v>147</v>
      </c>
      <c r="V46" s="1">
        <v>1.2709999999999999</v>
      </c>
    </row>
    <row r="47" spans="1:22" x14ac:dyDescent="0.3">
      <c r="A47" s="24" t="s">
        <v>36</v>
      </c>
      <c r="B47" s="10" t="s">
        <v>14</v>
      </c>
      <c r="C47" s="10" t="s">
        <v>10</v>
      </c>
      <c r="D47" s="10">
        <v>8</v>
      </c>
      <c r="E47" s="10">
        <v>50974</v>
      </c>
      <c r="F47" s="10">
        <v>4</v>
      </c>
      <c r="G47" s="10">
        <v>8335</v>
      </c>
      <c r="H47" s="10" t="s">
        <v>12</v>
      </c>
      <c r="I47" s="10">
        <v>117</v>
      </c>
      <c r="Q47" t="s">
        <v>78</v>
      </c>
      <c r="R47">
        <v>0.88782630672770091</v>
      </c>
      <c r="U47" s="21" t="s">
        <v>148</v>
      </c>
      <c r="V47" s="1">
        <f>0.2793*V45</f>
        <v>1.9933083735371737</v>
      </c>
    </row>
    <row r="48" spans="1:22" x14ac:dyDescent="0.3">
      <c r="A48" s="24" t="s">
        <v>36</v>
      </c>
      <c r="B48" s="10" t="s">
        <v>14</v>
      </c>
      <c r="C48" s="10" t="s">
        <v>10</v>
      </c>
      <c r="D48" s="10">
        <v>8</v>
      </c>
      <c r="E48" s="10">
        <v>50974</v>
      </c>
      <c r="F48" s="10">
        <v>5</v>
      </c>
      <c r="G48" s="10">
        <v>6274</v>
      </c>
      <c r="H48" s="10" t="s">
        <v>19</v>
      </c>
      <c r="I48" s="10">
        <v>109</v>
      </c>
      <c r="Q48" t="s">
        <v>80</v>
      </c>
      <c r="R48">
        <v>121.5</v>
      </c>
      <c r="U48" s="1" t="s">
        <v>149</v>
      </c>
      <c r="V48" s="1">
        <f>V47/3</f>
        <v>0.6644361245123912</v>
      </c>
    </row>
    <row r="49" spans="1:22" x14ac:dyDescent="0.3">
      <c r="A49" s="24" t="s">
        <v>36</v>
      </c>
      <c r="B49" s="10" t="s">
        <v>14</v>
      </c>
      <c r="C49" s="10" t="s">
        <v>10</v>
      </c>
      <c r="D49" s="10">
        <v>8</v>
      </c>
      <c r="E49" s="10">
        <v>50974</v>
      </c>
      <c r="F49" s="10">
        <v>6</v>
      </c>
      <c r="G49" s="10">
        <v>4828</v>
      </c>
      <c r="H49" s="10" t="s">
        <v>24</v>
      </c>
      <c r="I49" s="10">
        <v>129</v>
      </c>
      <c r="Q49" t="s">
        <v>82</v>
      </c>
      <c r="R49">
        <v>121</v>
      </c>
      <c r="U49" s="1" t="s">
        <v>139</v>
      </c>
      <c r="V49" s="1">
        <f>N44+(0.85*R50)</f>
        <v>135.97284060298716</v>
      </c>
    </row>
    <row r="50" spans="1:22" x14ac:dyDescent="0.3">
      <c r="A50" s="24" t="s">
        <v>36</v>
      </c>
      <c r="B50" s="10" t="s">
        <v>14</v>
      </c>
      <c r="C50" s="10" t="s">
        <v>10</v>
      </c>
      <c r="D50" s="10">
        <v>8</v>
      </c>
      <c r="E50" s="10">
        <v>50974</v>
      </c>
      <c r="F50" s="10">
        <v>7</v>
      </c>
      <c r="G50" s="10">
        <v>5639</v>
      </c>
      <c r="H50" s="10" t="s">
        <v>18</v>
      </c>
      <c r="I50" s="10">
        <v>105</v>
      </c>
      <c r="Q50" t="s">
        <v>84</v>
      </c>
      <c r="R50">
        <v>5.6151065917496163</v>
      </c>
      <c r="U50" s="1" t="s">
        <v>140</v>
      </c>
      <c r="V50" s="1">
        <f>N44+(1.271*R50)</f>
        <v>138.33680047811376</v>
      </c>
    </row>
    <row r="51" spans="1:22" x14ac:dyDescent="0.3">
      <c r="A51" s="24" t="s">
        <v>36</v>
      </c>
      <c r="B51" s="10" t="s">
        <v>14</v>
      </c>
      <c r="C51" s="10" t="s">
        <v>10</v>
      </c>
      <c r="D51" s="10">
        <v>8</v>
      </c>
      <c r="E51" s="10">
        <v>50974</v>
      </c>
      <c r="F51" s="10">
        <v>8</v>
      </c>
      <c r="G51" s="10">
        <v>5908</v>
      </c>
      <c r="H51" s="10" t="s">
        <v>19</v>
      </c>
      <c r="I51" s="10">
        <v>119</v>
      </c>
      <c r="Q51" t="s">
        <v>86</v>
      </c>
      <c r="R51">
        <v>31.529422036709992</v>
      </c>
      <c r="U51" s="1" t="s">
        <v>141</v>
      </c>
      <c r="V51" s="1">
        <f>V47+N44</f>
        <v>133.19330837353715</v>
      </c>
    </row>
    <row r="52" spans="1:22" x14ac:dyDescent="0.3">
      <c r="A52" s="10" t="s">
        <v>37</v>
      </c>
      <c r="B52" s="10" t="s">
        <v>21</v>
      </c>
      <c r="C52" s="10" t="s">
        <v>22</v>
      </c>
      <c r="D52" s="10">
        <v>6</v>
      </c>
      <c r="E52" s="10">
        <v>37229</v>
      </c>
      <c r="F52" s="10">
        <v>1</v>
      </c>
      <c r="G52" s="10">
        <v>3758</v>
      </c>
      <c r="H52" s="10" t="s">
        <v>16</v>
      </c>
      <c r="I52" s="10">
        <v>112</v>
      </c>
      <c r="Q52" t="s">
        <v>88</v>
      </c>
      <c r="R52">
        <v>-3.5641009547340285E-2</v>
      </c>
    </row>
    <row r="53" spans="1:22" x14ac:dyDescent="0.3">
      <c r="A53" s="10" t="s">
        <v>37</v>
      </c>
      <c r="B53" s="10" t="s">
        <v>21</v>
      </c>
      <c r="C53" s="10" t="s">
        <v>22</v>
      </c>
      <c r="D53" s="10">
        <v>6</v>
      </c>
      <c r="E53" s="10">
        <v>37229</v>
      </c>
      <c r="F53" s="10">
        <v>2</v>
      </c>
      <c r="G53" s="10">
        <v>7316</v>
      </c>
      <c r="H53" s="10" t="s">
        <v>18</v>
      </c>
      <c r="I53" s="10">
        <v>125</v>
      </c>
      <c r="Q53" t="s">
        <v>90</v>
      </c>
      <c r="R53">
        <v>0.1600746033059407</v>
      </c>
    </row>
    <row r="54" spans="1:22" x14ac:dyDescent="0.3">
      <c r="A54" s="10" t="s">
        <v>37</v>
      </c>
      <c r="B54" s="10" t="s">
        <v>21</v>
      </c>
      <c r="C54" s="10" t="s">
        <v>22</v>
      </c>
      <c r="D54" s="10">
        <v>6</v>
      </c>
      <c r="E54" s="10">
        <v>37229</v>
      </c>
      <c r="F54" s="10">
        <v>3</v>
      </c>
      <c r="G54" s="10">
        <v>5929</v>
      </c>
      <c r="H54" s="10" t="s">
        <v>12</v>
      </c>
      <c r="I54" s="10">
        <v>116</v>
      </c>
      <c r="Q54" t="s">
        <v>17</v>
      </c>
      <c r="R54">
        <v>26.333333333333343</v>
      </c>
    </row>
    <row r="55" spans="1:22" x14ac:dyDescent="0.3">
      <c r="A55" s="10" t="s">
        <v>37</v>
      </c>
      <c r="B55" s="10" t="s">
        <v>21</v>
      </c>
      <c r="C55" s="10" t="s">
        <v>22</v>
      </c>
      <c r="D55" s="10">
        <v>6</v>
      </c>
      <c r="E55" s="10">
        <v>37229</v>
      </c>
      <c r="F55" s="10">
        <v>4</v>
      </c>
      <c r="G55" s="10">
        <v>7158</v>
      </c>
      <c r="H55" s="10" t="s">
        <v>19</v>
      </c>
      <c r="I55" s="10">
        <v>109</v>
      </c>
      <c r="Q55" t="s">
        <v>93</v>
      </c>
      <c r="R55">
        <v>109</v>
      </c>
    </row>
    <row r="56" spans="1:22" x14ac:dyDescent="0.3">
      <c r="A56" s="10" t="s">
        <v>37</v>
      </c>
      <c r="B56" s="10" t="s">
        <v>21</v>
      </c>
      <c r="C56" s="10" t="s">
        <v>22</v>
      </c>
      <c r="D56" s="10">
        <v>6</v>
      </c>
      <c r="E56" s="10">
        <v>37229</v>
      </c>
      <c r="F56" s="10">
        <v>5</v>
      </c>
      <c r="G56" s="10">
        <v>8062</v>
      </c>
      <c r="H56" s="10" t="s">
        <v>16</v>
      </c>
      <c r="I56" s="10">
        <v>121</v>
      </c>
      <c r="Q56" t="s">
        <v>95</v>
      </c>
      <c r="R56">
        <v>135.33333333333334</v>
      </c>
    </row>
    <row r="57" spans="1:22" x14ac:dyDescent="0.3">
      <c r="A57" s="10" t="s">
        <v>37</v>
      </c>
      <c r="B57" s="10" t="s">
        <v>21</v>
      </c>
      <c r="C57" s="10" t="s">
        <v>22</v>
      </c>
      <c r="D57" s="10">
        <v>6</v>
      </c>
      <c r="E57" s="10">
        <v>37229</v>
      </c>
      <c r="F57" s="10">
        <v>6</v>
      </c>
      <c r="G57" s="10">
        <v>5006</v>
      </c>
      <c r="H57" s="10" t="s">
        <v>16</v>
      </c>
      <c r="I57" s="10">
        <v>125</v>
      </c>
      <c r="Q57" t="s">
        <v>97</v>
      </c>
      <c r="R57">
        <v>4884.4940476190468</v>
      </c>
    </row>
    <row r="58" spans="1:22" ht="15" thickBot="1" x14ac:dyDescent="0.35">
      <c r="A58" s="10" t="s">
        <v>38</v>
      </c>
      <c r="B58" s="10" t="s">
        <v>9</v>
      </c>
      <c r="C58" s="10" t="s">
        <v>34</v>
      </c>
      <c r="D58" s="10">
        <v>1</v>
      </c>
      <c r="E58" s="10">
        <v>5429</v>
      </c>
      <c r="F58" s="10">
        <v>1</v>
      </c>
      <c r="G58" s="10">
        <v>5429</v>
      </c>
      <c r="H58" s="10" t="s">
        <v>19</v>
      </c>
      <c r="I58" s="10">
        <v>122</v>
      </c>
      <c r="Q58" s="16" t="s">
        <v>99</v>
      </c>
      <c r="R58" s="16">
        <v>40</v>
      </c>
    </row>
    <row r="59" spans="1:22" x14ac:dyDescent="0.3">
      <c r="A59" s="10" t="s">
        <v>39</v>
      </c>
      <c r="B59" s="10" t="s">
        <v>14</v>
      </c>
      <c r="C59" s="10" t="s">
        <v>10</v>
      </c>
      <c r="D59" s="10">
        <v>1</v>
      </c>
      <c r="E59" s="10">
        <v>3642</v>
      </c>
      <c r="F59" s="10">
        <v>1</v>
      </c>
      <c r="G59" s="10">
        <v>3642</v>
      </c>
      <c r="H59" s="10" t="s">
        <v>11</v>
      </c>
      <c r="I59" s="10">
        <v>124</v>
      </c>
    </row>
    <row r="60" spans="1:22" x14ac:dyDescent="0.3">
      <c r="A60" s="10" t="s">
        <v>40</v>
      </c>
      <c r="B60" s="10" t="s">
        <v>21</v>
      </c>
      <c r="C60" s="10" t="s">
        <v>15</v>
      </c>
      <c r="D60" s="10">
        <v>6</v>
      </c>
      <c r="E60" s="10">
        <v>35466</v>
      </c>
      <c r="F60" s="10">
        <v>1</v>
      </c>
      <c r="G60" s="10">
        <v>5704</v>
      </c>
      <c r="H60" s="10" t="s">
        <v>19</v>
      </c>
      <c r="I60" s="10">
        <v>115</v>
      </c>
      <c r="Q60" s="1" t="s">
        <v>25</v>
      </c>
      <c r="R60" s="1">
        <f>_xlfn.QUARTILE.INC(O2:O41,1)</f>
        <v>117.91666666666667</v>
      </c>
    </row>
    <row r="61" spans="1:22" x14ac:dyDescent="0.3">
      <c r="A61" s="10" t="s">
        <v>40</v>
      </c>
      <c r="B61" s="10" t="s">
        <v>21</v>
      </c>
      <c r="C61" s="10" t="s">
        <v>15</v>
      </c>
      <c r="D61" s="10">
        <v>6</v>
      </c>
      <c r="E61" s="10">
        <v>35466</v>
      </c>
      <c r="F61" s="10">
        <v>2</v>
      </c>
      <c r="G61" s="10">
        <v>5160</v>
      </c>
      <c r="H61" s="10" t="s">
        <v>18</v>
      </c>
      <c r="I61" s="10">
        <v>118</v>
      </c>
      <c r="Q61" s="1" t="s">
        <v>27</v>
      </c>
      <c r="R61" s="1">
        <f>_xlfn.QUARTILE.INC(O2:O41,2)</f>
        <v>121.5</v>
      </c>
    </row>
    <row r="62" spans="1:22" x14ac:dyDescent="0.3">
      <c r="A62" s="10" t="s">
        <v>40</v>
      </c>
      <c r="B62" s="10" t="s">
        <v>21</v>
      </c>
      <c r="C62" s="10" t="s">
        <v>15</v>
      </c>
      <c r="D62" s="10">
        <v>6</v>
      </c>
      <c r="E62" s="10">
        <v>35466</v>
      </c>
      <c r="F62" s="10">
        <v>3</v>
      </c>
      <c r="G62" s="10">
        <v>5957</v>
      </c>
      <c r="H62" s="10" t="s">
        <v>19</v>
      </c>
      <c r="I62" s="10">
        <v>114</v>
      </c>
      <c r="Q62" s="1" t="s">
        <v>28</v>
      </c>
      <c r="R62" s="1">
        <f>_xlfn.QUARTILE.INC(O2:O41,3)</f>
        <v>125.16666666666667</v>
      </c>
    </row>
    <row r="63" spans="1:22" x14ac:dyDescent="0.3">
      <c r="A63" s="10" t="s">
        <v>40</v>
      </c>
      <c r="B63" s="10" t="s">
        <v>21</v>
      </c>
      <c r="C63" s="10" t="s">
        <v>15</v>
      </c>
      <c r="D63" s="10">
        <v>6</v>
      </c>
      <c r="E63" s="10">
        <v>35466</v>
      </c>
      <c r="F63" s="10">
        <v>4</v>
      </c>
      <c r="G63" s="10">
        <v>4230</v>
      </c>
      <c r="H63" s="10" t="s">
        <v>16</v>
      </c>
      <c r="I63" s="10">
        <v>118</v>
      </c>
      <c r="Q63" s="1" t="s">
        <v>30</v>
      </c>
      <c r="R63" s="1">
        <f>_xlfn.QUARTILE.INC(O2:O41,4)</f>
        <v>135.33333333333334</v>
      </c>
    </row>
    <row r="64" spans="1:22" x14ac:dyDescent="0.3">
      <c r="A64" s="10" t="s">
        <v>40</v>
      </c>
      <c r="B64" s="10" t="s">
        <v>21</v>
      </c>
      <c r="C64" s="10" t="s">
        <v>15</v>
      </c>
      <c r="D64" s="10">
        <v>6</v>
      </c>
      <c r="E64" s="10">
        <v>35466</v>
      </c>
      <c r="F64" s="10">
        <v>5</v>
      </c>
      <c r="G64" s="10">
        <v>8634</v>
      </c>
      <c r="H64" s="10" t="s">
        <v>19</v>
      </c>
      <c r="I64" s="10">
        <v>113</v>
      </c>
    </row>
    <row r="65" spans="1:9" x14ac:dyDescent="0.3">
      <c r="A65" s="10" t="s">
        <v>40</v>
      </c>
      <c r="B65" s="10" t="s">
        <v>21</v>
      </c>
      <c r="C65" s="10" t="s">
        <v>15</v>
      </c>
      <c r="D65" s="10">
        <v>6</v>
      </c>
      <c r="E65" s="10">
        <v>35466</v>
      </c>
      <c r="F65" s="10">
        <v>6</v>
      </c>
      <c r="G65" s="10">
        <v>5781</v>
      </c>
      <c r="H65" s="10" t="s">
        <v>16</v>
      </c>
      <c r="I65" s="10">
        <v>104</v>
      </c>
    </row>
    <row r="66" spans="1:9" x14ac:dyDescent="0.3">
      <c r="A66" s="10" t="s">
        <v>41</v>
      </c>
      <c r="B66" s="10" t="s">
        <v>9</v>
      </c>
      <c r="C66" s="10" t="s">
        <v>22</v>
      </c>
      <c r="D66" s="10">
        <v>1</v>
      </c>
      <c r="E66" s="10">
        <v>4994</v>
      </c>
      <c r="F66" s="10">
        <v>1</v>
      </c>
      <c r="G66" s="10">
        <v>4994</v>
      </c>
      <c r="H66" s="10" t="s">
        <v>16</v>
      </c>
      <c r="I66" s="10">
        <v>123</v>
      </c>
    </row>
    <row r="67" spans="1:9" x14ac:dyDescent="0.3">
      <c r="A67" s="24" t="s">
        <v>42</v>
      </c>
      <c r="B67" s="10" t="s">
        <v>14</v>
      </c>
      <c r="C67" s="10" t="s">
        <v>34</v>
      </c>
      <c r="D67" s="10">
        <v>7</v>
      </c>
      <c r="E67" s="10">
        <v>36859</v>
      </c>
      <c r="F67" s="10">
        <v>1</v>
      </c>
      <c r="G67" s="10">
        <v>4998</v>
      </c>
      <c r="H67" s="10" t="s">
        <v>16</v>
      </c>
      <c r="I67" s="10">
        <v>117</v>
      </c>
    </row>
    <row r="68" spans="1:9" x14ac:dyDescent="0.3">
      <c r="A68" s="24" t="s">
        <v>42</v>
      </c>
      <c r="B68" s="10" t="s">
        <v>14</v>
      </c>
      <c r="C68" s="10" t="s">
        <v>34</v>
      </c>
      <c r="D68" s="10">
        <v>7</v>
      </c>
      <c r="E68" s="10">
        <v>36859</v>
      </c>
      <c r="F68" s="10">
        <v>2</v>
      </c>
      <c r="G68" s="10">
        <v>5568</v>
      </c>
      <c r="H68" s="10" t="s">
        <v>12</v>
      </c>
      <c r="I68" s="10">
        <v>105</v>
      </c>
    </row>
    <row r="69" spans="1:9" x14ac:dyDescent="0.3">
      <c r="A69" s="24" t="s">
        <v>42</v>
      </c>
      <c r="B69" s="10" t="s">
        <v>14</v>
      </c>
      <c r="C69" s="10" t="s">
        <v>34</v>
      </c>
      <c r="D69" s="10">
        <v>7</v>
      </c>
      <c r="E69" s="10">
        <v>36859</v>
      </c>
      <c r="F69" s="10">
        <v>3</v>
      </c>
      <c r="G69" s="10">
        <v>6132</v>
      </c>
      <c r="H69" s="10" t="s">
        <v>24</v>
      </c>
      <c r="I69" s="10">
        <v>126</v>
      </c>
    </row>
    <row r="70" spans="1:9" x14ac:dyDescent="0.3">
      <c r="A70" s="24" t="s">
        <v>42</v>
      </c>
      <c r="B70" s="10" t="s">
        <v>14</v>
      </c>
      <c r="C70" s="10" t="s">
        <v>34</v>
      </c>
      <c r="D70" s="10">
        <v>7</v>
      </c>
      <c r="E70" s="10">
        <v>36859</v>
      </c>
      <c r="F70" s="10">
        <v>4</v>
      </c>
      <c r="G70" s="10">
        <v>4882</v>
      </c>
      <c r="H70" s="10" t="s">
        <v>19</v>
      </c>
      <c r="I70" s="10">
        <v>112</v>
      </c>
    </row>
    <row r="71" spans="1:9" x14ac:dyDescent="0.3">
      <c r="A71" s="24" t="s">
        <v>42</v>
      </c>
      <c r="B71" s="10" t="s">
        <v>14</v>
      </c>
      <c r="C71" s="10" t="s">
        <v>34</v>
      </c>
      <c r="D71" s="10">
        <v>7</v>
      </c>
      <c r="E71" s="10">
        <v>36859</v>
      </c>
      <c r="F71" s="10">
        <v>5</v>
      </c>
      <c r="G71" s="10">
        <v>5040</v>
      </c>
      <c r="H71" s="10" t="s">
        <v>12</v>
      </c>
      <c r="I71" s="10">
        <v>122</v>
      </c>
    </row>
    <row r="72" spans="1:9" x14ac:dyDescent="0.3">
      <c r="A72" s="24" t="s">
        <v>42</v>
      </c>
      <c r="B72" s="10" t="s">
        <v>14</v>
      </c>
      <c r="C72" s="10" t="s">
        <v>34</v>
      </c>
      <c r="D72" s="10">
        <v>7</v>
      </c>
      <c r="E72" s="10">
        <v>36859</v>
      </c>
      <c r="F72" s="10">
        <v>6</v>
      </c>
      <c r="G72" s="10">
        <v>4366</v>
      </c>
      <c r="H72" s="10" t="s">
        <v>18</v>
      </c>
      <c r="I72" s="10">
        <v>128</v>
      </c>
    </row>
    <row r="73" spans="1:9" x14ac:dyDescent="0.3">
      <c r="A73" s="24" t="s">
        <v>42</v>
      </c>
      <c r="B73" s="10" t="s">
        <v>14</v>
      </c>
      <c r="C73" s="10" t="s">
        <v>34</v>
      </c>
      <c r="D73" s="10">
        <v>7</v>
      </c>
      <c r="E73" s="10">
        <v>36859</v>
      </c>
      <c r="F73" s="10">
        <v>7</v>
      </c>
      <c r="G73" s="10">
        <v>5873</v>
      </c>
      <c r="H73" s="10" t="s">
        <v>18</v>
      </c>
      <c r="I73" s="10">
        <v>122</v>
      </c>
    </row>
    <row r="74" spans="1:9" x14ac:dyDescent="0.3">
      <c r="A74" s="10" t="s">
        <v>43</v>
      </c>
      <c r="B74" s="10" t="s">
        <v>21</v>
      </c>
      <c r="C74" s="10" t="s">
        <v>34</v>
      </c>
      <c r="D74" s="10">
        <v>2</v>
      </c>
      <c r="E74" s="10">
        <v>11523</v>
      </c>
      <c r="F74" s="10">
        <v>1</v>
      </c>
      <c r="G74" s="10">
        <v>6622</v>
      </c>
      <c r="H74" s="10" t="s">
        <v>12</v>
      </c>
      <c r="I74" s="10">
        <v>133</v>
      </c>
    </row>
    <row r="75" spans="1:9" x14ac:dyDescent="0.3">
      <c r="A75" s="10" t="s">
        <v>43</v>
      </c>
      <c r="B75" s="10" t="s">
        <v>21</v>
      </c>
      <c r="C75" s="10" t="s">
        <v>34</v>
      </c>
      <c r="D75" s="10">
        <v>2</v>
      </c>
      <c r="E75" s="10">
        <v>11523</v>
      </c>
      <c r="F75" s="10">
        <v>2</v>
      </c>
      <c r="G75" s="10">
        <v>4901</v>
      </c>
      <c r="H75" s="10" t="s">
        <v>19</v>
      </c>
      <c r="I75" s="10">
        <v>109</v>
      </c>
    </row>
    <row r="76" spans="1:9" x14ac:dyDescent="0.3">
      <c r="A76" s="10" t="s">
        <v>44</v>
      </c>
      <c r="B76" s="10" t="s">
        <v>9</v>
      </c>
      <c r="C76" s="10" t="s">
        <v>10</v>
      </c>
      <c r="D76" s="10">
        <v>6</v>
      </c>
      <c r="E76" s="10">
        <v>37914</v>
      </c>
      <c r="F76" s="10">
        <v>1</v>
      </c>
      <c r="G76" s="10">
        <v>6185</v>
      </c>
      <c r="H76" s="10" t="s">
        <v>11</v>
      </c>
      <c r="I76" s="10">
        <v>125</v>
      </c>
    </row>
    <row r="77" spans="1:9" x14ac:dyDescent="0.3">
      <c r="A77" s="10" t="s">
        <v>44</v>
      </c>
      <c r="B77" s="10" t="s">
        <v>9</v>
      </c>
      <c r="C77" s="10" t="s">
        <v>10</v>
      </c>
      <c r="D77" s="10">
        <v>6</v>
      </c>
      <c r="E77" s="10">
        <v>37914</v>
      </c>
      <c r="F77" s="10">
        <v>2</v>
      </c>
      <c r="G77" s="10">
        <v>7409</v>
      </c>
      <c r="H77" s="10" t="s">
        <v>12</v>
      </c>
      <c r="I77" s="10">
        <v>114</v>
      </c>
    </row>
    <row r="78" spans="1:9" x14ac:dyDescent="0.3">
      <c r="A78" s="10" t="s">
        <v>44</v>
      </c>
      <c r="B78" s="10" t="s">
        <v>9</v>
      </c>
      <c r="C78" s="10" t="s">
        <v>10</v>
      </c>
      <c r="D78" s="10">
        <v>6</v>
      </c>
      <c r="E78" s="10">
        <v>37914</v>
      </c>
      <c r="F78" s="10">
        <v>3</v>
      </c>
      <c r="G78" s="10">
        <v>5928</v>
      </c>
      <c r="H78" s="10" t="s">
        <v>11</v>
      </c>
      <c r="I78" s="10">
        <v>112</v>
      </c>
    </row>
    <row r="79" spans="1:9" x14ac:dyDescent="0.3">
      <c r="A79" s="10" t="s">
        <v>44</v>
      </c>
      <c r="B79" s="10" t="s">
        <v>9</v>
      </c>
      <c r="C79" s="10" t="s">
        <v>10</v>
      </c>
      <c r="D79" s="10">
        <v>6</v>
      </c>
      <c r="E79" s="10">
        <v>37914</v>
      </c>
      <c r="F79" s="10">
        <v>4</v>
      </c>
      <c r="G79" s="10">
        <v>6943</v>
      </c>
      <c r="H79" s="10" t="s">
        <v>18</v>
      </c>
      <c r="I79" s="10">
        <v>115</v>
      </c>
    </row>
    <row r="80" spans="1:9" x14ac:dyDescent="0.3">
      <c r="A80" s="10" t="s">
        <v>44</v>
      </c>
      <c r="B80" s="10" t="s">
        <v>9</v>
      </c>
      <c r="C80" s="10" t="s">
        <v>10</v>
      </c>
      <c r="D80" s="10">
        <v>6</v>
      </c>
      <c r="E80" s="10">
        <v>37914</v>
      </c>
      <c r="F80" s="10">
        <v>5</v>
      </c>
      <c r="G80" s="10">
        <v>4918</v>
      </c>
      <c r="H80" s="10" t="s">
        <v>24</v>
      </c>
      <c r="I80" s="10">
        <v>118</v>
      </c>
    </row>
    <row r="81" spans="1:9" x14ac:dyDescent="0.3">
      <c r="A81" s="10" t="s">
        <v>44</v>
      </c>
      <c r="B81" s="10" t="s">
        <v>9</v>
      </c>
      <c r="C81" s="10" t="s">
        <v>10</v>
      </c>
      <c r="D81" s="10">
        <v>6</v>
      </c>
      <c r="E81" s="10">
        <v>37914</v>
      </c>
      <c r="F81" s="10">
        <v>6</v>
      </c>
      <c r="G81" s="10">
        <v>6531</v>
      </c>
      <c r="H81" s="10" t="s">
        <v>12</v>
      </c>
      <c r="I81" s="10">
        <v>122</v>
      </c>
    </row>
    <row r="82" spans="1:9" x14ac:dyDescent="0.3">
      <c r="A82" s="10" t="s">
        <v>45</v>
      </c>
      <c r="B82" s="10" t="s">
        <v>14</v>
      </c>
      <c r="C82" s="10" t="s">
        <v>15</v>
      </c>
      <c r="D82" s="10">
        <v>5</v>
      </c>
      <c r="E82" s="10">
        <v>28923</v>
      </c>
      <c r="F82" s="10">
        <v>1</v>
      </c>
      <c r="G82" s="10">
        <v>5176</v>
      </c>
      <c r="H82" s="10" t="s">
        <v>24</v>
      </c>
      <c r="I82" s="10">
        <v>110</v>
      </c>
    </row>
    <row r="83" spans="1:9" x14ac:dyDescent="0.3">
      <c r="A83" s="10" t="s">
        <v>45</v>
      </c>
      <c r="B83" s="10" t="s">
        <v>14</v>
      </c>
      <c r="C83" s="10" t="s">
        <v>15</v>
      </c>
      <c r="D83" s="10">
        <v>5</v>
      </c>
      <c r="E83" s="10">
        <v>28923</v>
      </c>
      <c r="F83" s="10">
        <v>2</v>
      </c>
      <c r="G83" s="10">
        <v>3669</v>
      </c>
      <c r="H83" s="10" t="s">
        <v>19</v>
      </c>
      <c r="I83" s="10">
        <v>130</v>
      </c>
    </row>
    <row r="84" spans="1:9" x14ac:dyDescent="0.3">
      <c r="A84" s="10" t="s">
        <v>45</v>
      </c>
      <c r="B84" s="10" t="s">
        <v>14</v>
      </c>
      <c r="C84" s="10" t="s">
        <v>15</v>
      </c>
      <c r="D84" s="10">
        <v>5</v>
      </c>
      <c r="E84" s="10">
        <v>28923</v>
      </c>
      <c r="F84" s="10">
        <v>3</v>
      </c>
      <c r="G84" s="10">
        <v>7236</v>
      </c>
      <c r="H84" s="10" t="s">
        <v>24</v>
      </c>
      <c r="I84" s="10">
        <v>126</v>
      </c>
    </row>
    <row r="85" spans="1:9" x14ac:dyDescent="0.3">
      <c r="A85" s="10" t="s">
        <v>45</v>
      </c>
      <c r="B85" s="10" t="s">
        <v>14</v>
      </c>
      <c r="C85" s="10" t="s">
        <v>15</v>
      </c>
      <c r="D85" s="10">
        <v>5</v>
      </c>
      <c r="E85" s="10">
        <v>28923</v>
      </c>
      <c r="F85" s="10">
        <v>4</v>
      </c>
      <c r="G85" s="10">
        <v>4376</v>
      </c>
      <c r="H85" s="10" t="s">
        <v>19</v>
      </c>
      <c r="I85" s="10">
        <v>106</v>
      </c>
    </row>
    <row r="86" spans="1:9" x14ac:dyDescent="0.3">
      <c r="A86" s="10" t="s">
        <v>45</v>
      </c>
      <c r="B86" s="10" t="s">
        <v>14</v>
      </c>
      <c r="C86" s="10" t="s">
        <v>15</v>
      </c>
      <c r="D86" s="10">
        <v>5</v>
      </c>
      <c r="E86" s="10">
        <v>28923</v>
      </c>
      <c r="F86" s="10">
        <v>5</v>
      </c>
      <c r="G86" s="10">
        <v>8466</v>
      </c>
      <c r="H86" s="10" t="s">
        <v>16</v>
      </c>
      <c r="I86" s="10">
        <v>136</v>
      </c>
    </row>
    <row r="87" spans="1:9" x14ac:dyDescent="0.3">
      <c r="A87" s="10" t="s">
        <v>46</v>
      </c>
      <c r="B87" s="10" t="s">
        <v>21</v>
      </c>
      <c r="C87" s="10" t="s">
        <v>22</v>
      </c>
      <c r="D87" s="10">
        <v>6</v>
      </c>
      <c r="E87" s="10">
        <v>36534</v>
      </c>
      <c r="F87" s="10">
        <v>1</v>
      </c>
      <c r="G87" s="10">
        <v>7753</v>
      </c>
      <c r="H87" s="10" t="s">
        <v>24</v>
      </c>
      <c r="I87" s="10">
        <v>140</v>
      </c>
    </row>
    <row r="88" spans="1:9" x14ac:dyDescent="0.3">
      <c r="A88" s="10" t="s">
        <v>46</v>
      </c>
      <c r="B88" s="10" t="s">
        <v>21</v>
      </c>
      <c r="C88" s="10" t="s">
        <v>22</v>
      </c>
      <c r="D88" s="10">
        <v>6</v>
      </c>
      <c r="E88" s="10">
        <v>36534</v>
      </c>
      <c r="F88" s="10">
        <v>2</v>
      </c>
      <c r="G88" s="10">
        <v>6754</v>
      </c>
      <c r="H88" s="10" t="s">
        <v>19</v>
      </c>
      <c r="I88" s="10">
        <v>133</v>
      </c>
    </row>
    <row r="89" spans="1:9" x14ac:dyDescent="0.3">
      <c r="A89" s="10" t="s">
        <v>46</v>
      </c>
      <c r="B89" s="10" t="s">
        <v>21</v>
      </c>
      <c r="C89" s="10" t="s">
        <v>22</v>
      </c>
      <c r="D89" s="10">
        <v>6</v>
      </c>
      <c r="E89" s="10">
        <v>36534</v>
      </c>
      <c r="F89" s="10">
        <v>3</v>
      </c>
      <c r="G89" s="10">
        <v>5357</v>
      </c>
      <c r="H89" s="10" t="s">
        <v>19</v>
      </c>
      <c r="I89" s="10">
        <v>119</v>
      </c>
    </row>
    <row r="90" spans="1:9" x14ac:dyDescent="0.3">
      <c r="A90" s="10" t="s">
        <v>46</v>
      </c>
      <c r="B90" s="10" t="s">
        <v>21</v>
      </c>
      <c r="C90" s="10" t="s">
        <v>22</v>
      </c>
      <c r="D90" s="10">
        <v>6</v>
      </c>
      <c r="E90" s="10">
        <v>36534</v>
      </c>
      <c r="F90" s="10">
        <v>4</v>
      </c>
      <c r="G90" s="10">
        <v>5825</v>
      </c>
      <c r="H90" s="10" t="s">
        <v>11</v>
      </c>
      <c r="I90" s="10">
        <v>110</v>
      </c>
    </row>
    <row r="91" spans="1:9" x14ac:dyDescent="0.3">
      <c r="A91" s="10" t="s">
        <v>46</v>
      </c>
      <c r="B91" s="10" t="s">
        <v>21</v>
      </c>
      <c r="C91" s="10" t="s">
        <v>22</v>
      </c>
      <c r="D91" s="10">
        <v>6</v>
      </c>
      <c r="E91" s="10">
        <v>36534</v>
      </c>
      <c r="F91" s="10">
        <v>5</v>
      </c>
      <c r="G91" s="10">
        <v>4363</v>
      </c>
      <c r="H91" s="10" t="s">
        <v>24</v>
      </c>
      <c r="I91" s="10">
        <v>132</v>
      </c>
    </row>
    <row r="92" spans="1:9" x14ac:dyDescent="0.3">
      <c r="A92" s="10" t="s">
        <v>46</v>
      </c>
      <c r="B92" s="10" t="s">
        <v>21</v>
      </c>
      <c r="C92" s="10" t="s">
        <v>22</v>
      </c>
      <c r="D92" s="10">
        <v>6</v>
      </c>
      <c r="E92" s="10">
        <v>36534</v>
      </c>
      <c r="F92" s="10">
        <v>6</v>
      </c>
      <c r="G92" s="10">
        <v>6482</v>
      </c>
      <c r="H92" s="10" t="s">
        <v>11</v>
      </c>
      <c r="I92" s="10">
        <v>117</v>
      </c>
    </row>
    <row r="93" spans="1:9" x14ac:dyDescent="0.3">
      <c r="A93" s="24" t="s">
        <v>47</v>
      </c>
      <c r="B93" s="10" t="s">
        <v>9</v>
      </c>
      <c r="C93" s="10" t="s">
        <v>10</v>
      </c>
      <c r="D93" s="10">
        <v>7</v>
      </c>
      <c r="E93" s="10">
        <v>39787</v>
      </c>
      <c r="F93" s="10">
        <v>1</v>
      </c>
      <c r="G93" s="10">
        <v>5339</v>
      </c>
      <c r="H93" s="10" t="s">
        <v>16</v>
      </c>
      <c r="I93" s="10">
        <v>133</v>
      </c>
    </row>
    <row r="94" spans="1:9" x14ac:dyDescent="0.3">
      <c r="A94" s="24" t="s">
        <v>47</v>
      </c>
      <c r="B94" s="10" t="s">
        <v>9</v>
      </c>
      <c r="C94" s="10" t="s">
        <v>10</v>
      </c>
      <c r="D94" s="10">
        <v>7</v>
      </c>
      <c r="E94" s="10">
        <v>39787</v>
      </c>
      <c r="F94" s="10">
        <v>2</v>
      </c>
      <c r="G94" s="10">
        <v>4550</v>
      </c>
      <c r="H94" s="10" t="s">
        <v>12</v>
      </c>
      <c r="I94" s="10">
        <v>123</v>
      </c>
    </row>
    <row r="95" spans="1:9" x14ac:dyDescent="0.3">
      <c r="A95" s="24" t="s">
        <v>47</v>
      </c>
      <c r="B95" s="10" t="s">
        <v>9</v>
      </c>
      <c r="C95" s="10" t="s">
        <v>10</v>
      </c>
      <c r="D95" s="10">
        <v>7</v>
      </c>
      <c r="E95" s="10">
        <v>39787</v>
      </c>
      <c r="F95" s="10">
        <v>3</v>
      </c>
      <c r="G95" s="10">
        <v>6276</v>
      </c>
      <c r="H95" s="10" t="s">
        <v>18</v>
      </c>
      <c r="I95" s="10">
        <v>131</v>
      </c>
    </row>
    <row r="96" spans="1:9" x14ac:dyDescent="0.3">
      <c r="A96" s="24" t="s">
        <v>47</v>
      </c>
      <c r="B96" s="10" t="s">
        <v>9</v>
      </c>
      <c r="C96" s="10" t="s">
        <v>10</v>
      </c>
      <c r="D96" s="10">
        <v>7</v>
      </c>
      <c r="E96" s="10">
        <v>39787</v>
      </c>
      <c r="F96" s="10">
        <v>4</v>
      </c>
      <c r="G96" s="10">
        <v>6668</v>
      </c>
      <c r="H96" s="10" t="s">
        <v>12</v>
      </c>
      <c r="I96" s="10">
        <v>125</v>
      </c>
    </row>
    <row r="97" spans="1:9" x14ac:dyDescent="0.3">
      <c r="A97" s="24" t="s">
        <v>47</v>
      </c>
      <c r="B97" s="10" t="s">
        <v>9</v>
      </c>
      <c r="C97" s="10" t="s">
        <v>10</v>
      </c>
      <c r="D97" s="10">
        <v>7</v>
      </c>
      <c r="E97" s="10">
        <v>39787</v>
      </c>
      <c r="F97" s="10">
        <v>5</v>
      </c>
      <c r="G97" s="10">
        <v>6696</v>
      </c>
      <c r="H97" s="10" t="s">
        <v>18</v>
      </c>
      <c r="I97" s="10">
        <v>128</v>
      </c>
    </row>
    <row r="98" spans="1:9" x14ac:dyDescent="0.3">
      <c r="A98" s="24" t="s">
        <v>47</v>
      </c>
      <c r="B98" s="10" t="s">
        <v>9</v>
      </c>
      <c r="C98" s="10" t="s">
        <v>10</v>
      </c>
      <c r="D98" s="10">
        <v>7</v>
      </c>
      <c r="E98" s="10">
        <v>39787</v>
      </c>
      <c r="F98" s="10">
        <v>6</v>
      </c>
      <c r="G98" s="10">
        <v>6100</v>
      </c>
      <c r="H98" s="10" t="s">
        <v>24</v>
      </c>
      <c r="I98" s="10">
        <v>121</v>
      </c>
    </row>
    <row r="99" spans="1:9" x14ac:dyDescent="0.3">
      <c r="A99" s="24" t="s">
        <v>47</v>
      </c>
      <c r="B99" s="10" t="s">
        <v>9</v>
      </c>
      <c r="C99" s="10" t="s">
        <v>10</v>
      </c>
      <c r="D99" s="10">
        <v>7</v>
      </c>
      <c r="E99" s="10">
        <v>39787</v>
      </c>
      <c r="F99" s="10">
        <v>7</v>
      </c>
      <c r="G99" s="10">
        <v>4158</v>
      </c>
      <c r="H99" s="10" t="s">
        <v>18</v>
      </c>
      <c r="I99" s="10">
        <v>139</v>
      </c>
    </row>
    <row r="100" spans="1:9" x14ac:dyDescent="0.3">
      <c r="A100" s="10" t="s">
        <v>48</v>
      </c>
      <c r="B100" s="10" t="s">
        <v>14</v>
      </c>
      <c r="C100" s="10" t="s">
        <v>34</v>
      </c>
      <c r="D100" s="10">
        <v>3</v>
      </c>
      <c r="E100" s="10">
        <v>16753</v>
      </c>
      <c r="F100" s="10">
        <v>1</v>
      </c>
      <c r="G100" s="10">
        <v>7047</v>
      </c>
      <c r="H100" s="10" t="s">
        <v>19</v>
      </c>
      <c r="I100" s="10">
        <v>122</v>
      </c>
    </row>
    <row r="101" spans="1:9" x14ac:dyDescent="0.3">
      <c r="A101" s="10" t="s">
        <v>48</v>
      </c>
      <c r="B101" s="10" t="s">
        <v>14</v>
      </c>
      <c r="C101" s="10" t="s">
        <v>34</v>
      </c>
      <c r="D101" s="10">
        <v>3</v>
      </c>
      <c r="E101" s="10">
        <v>16753</v>
      </c>
      <c r="F101" s="10">
        <v>2</v>
      </c>
      <c r="G101" s="10">
        <v>5661</v>
      </c>
      <c r="H101" s="10" t="s">
        <v>11</v>
      </c>
      <c r="I101" s="10">
        <v>125</v>
      </c>
    </row>
    <row r="102" spans="1:9" x14ac:dyDescent="0.3">
      <c r="A102" s="10" t="s">
        <v>48</v>
      </c>
      <c r="B102" s="10" t="s">
        <v>14</v>
      </c>
      <c r="C102" s="10" t="s">
        <v>34</v>
      </c>
      <c r="D102" s="10">
        <v>3</v>
      </c>
      <c r="E102" s="10">
        <v>16753</v>
      </c>
      <c r="F102" s="10">
        <v>3</v>
      </c>
      <c r="G102" s="10">
        <v>4045</v>
      </c>
      <c r="H102" s="10" t="s">
        <v>12</v>
      </c>
      <c r="I102" s="10">
        <v>140</v>
      </c>
    </row>
    <row r="103" spans="1:9" x14ac:dyDescent="0.3">
      <c r="A103" s="24" t="s">
        <v>49</v>
      </c>
      <c r="B103" s="10" t="s">
        <v>21</v>
      </c>
      <c r="C103" s="10" t="s">
        <v>15</v>
      </c>
      <c r="D103" s="10">
        <v>8</v>
      </c>
      <c r="E103" s="10">
        <v>46462</v>
      </c>
      <c r="F103" s="10">
        <v>1</v>
      </c>
      <c r="G103" s="10">
        <v>4780</v>
      </c>
      <c r="H103" s="10" t="s">
        <v>12</v>
      </c>
      <c r="I103" s="10">
        <v>108</v>
      </c>
    </row>
    <row r="104" spans="1:9" x14ac:dyDescent="0.3">
      <c r="A104" s="24" t="s">
        <v>49</v>
      </c>
      <c r="B104" s="10" t="s">
        <v>21</v>
      </c>
      <c r="C104" s="10" t="s">
        <v>15</v>
      </c>
      <c r="D104" s="10">
        <v>8</v>
      </c>
      <c r="E104" s="10">
        <v>46462</v>
      </c>
      <c r="F104" s="10">
        <v>2</v>
      </c>
      <c r="G104" s="10">
        <v>4786</v>
      </c>
      <c r="H104" s="10" t="s">
        <v>19</v>
      </c>
      <c r="I104" s="10">
        <v>108</v>
      </c>
    </row>
    <row r="105" spans="1:9" x14ac:dyDescent="0.3">
      <c r="A105" s="24" t="s">
        <v>49</v>
      </c>
      <c r="B105" s="10" t="s">
        <v>21</v>
      </c>
      <c r="C105" s="10" t="s">
        <v>15</v>
      </c>
      <c r="D105" s="10">
        <v>8</v>
      </c>
      <c r="E105" s="10">
        <v>46462</v>
      </c>
      <c r="F105" s="10">
        <v>3</v>
      </c>
      <c r="G105" s="10">
        <v>8909</v>
      </c>
      <c r="H105" s="10" t="s">
        <v>24</v>
      </c>
      <c r="I105" s="10">
        <v>131</v>
      </c>
    </row>
    <row r="106" spans="1:9" x14ac:dyDescent="0.3">
      <c r="A106" s="24" t="s">
        <v>49</v>
      </c>
      <c r="B106" s="10" t="s">
        <v>21</v>
      </c>
      <c r="C106" s="10" t="s">
        <v>15</v>
      </c>
      <c r="D106" s="10">
        <v>8</v>
      </c>
      <c r="E106" s="10">
        <v>46462</v>
      </c>
      <c r="F106" s="10">
        <v>4</v>
      </c>
      <c r="G106" s="10">
        <v>7780</v>
      </c>
      <c r="H106" s="10" t="s">
        <v>16</v>
      </c>
      <c r="I106" s="10">
        <v>109</v>
      </c>
    </row>
    <row r="107" spans="1:9" x14ac:dyDescent="0.3">
      <c r="A107" s="24" t="s">
        <v>49</v>
      </c>
      <c r="B107" s="10" t="s">
        <v>21</v>
      </c>
      <c r="C107" s="10" t="s">
        <v>15</v>
      </c>
      <c r="D107" s="10">
        <v>8</v>
      </c>
      <c r="E107" s="10">
        <v>46462</v>
      </c>
      <c r="F107" s="10">
        <v>5</v>
      </c>
      <c r="G107" s="10">
        <v>4095</v>
      </c>
      <c r="H107" s="10" t="s">
        <v>24</v>
      </c>
      <c r="I107" s="10">
        <v>141</v>
      </c>
    </row>
    <row r="108" spans="1:9" x14ac:dyDescent="0.3">
      <c r="A108" s="24" t="s">
        <v>49</v>
      </c>
      <c r="B108" s="10" t="s">
        <v>21</v>
      </c>
      <c r="C108" s="10" t="s">
        <v>15</v>
      </c>
      <c r="D108" s="10">
        <v>8</v>
      </c>
      <c r="E108" s="10">
        <v>46462</v>
      </c>
      <c r="F108" s="10">
        <v>6</v>
      </c>
      <c r="G108" s="10">
        <v>5198</v>
      </c>
      <c r="H108" s="10" t="s">
        <v>18</v>
      </c>
      <c r="I108" s="10">
        <v>117</v>
      </c>
    </row>
    <row r="109" spans="1:9" x14ac:dyDescent="0.3">
      <c r="A109" s="24" t="s">
        <v>49</v>
      </c>
      <c r="B109" s="10" t="s">
        <v>21</v>
      </c>
      <c r="C109" s="10" t="s">
        <v>15</v>
      </c>
      <c r="D109" s="10">
        <v>8</v>
      </c>
      <c r="E109" s="10">
        <v>46462</v>
      </c>
      <c r="F109" s="10">
        <v>7</v>
      </c>
      <c r="G109" s="10">
        <v>6468</v>
      </c>
      <c r="H109" s="10" t="s">
        <v>24</v>
      </c>
      <c r="I109" s="10">
        <v>114</v>
      </c>
    </row>
    <row r="110" spans="1:9" x14ac:dyDescent="0.3">
      <c r="A110" s="24" t="s">
        <v>49</v>
      </c>
      <c r="B110" s="10" t="s">
        <v>21</v>
      </c>
      <c r="C110" s="10" t="s">
        <v>15</v>
      </c>
      <c r="D110" s="10">
        <v>8</v>
      </c>
      <c r="E110" s="10">
        <v>46462</v>
      </c>
      <c r="F110" s="10">
        <v>8</v>
      </c>
      <c r="G110" s="10">
        <v>4446</v>
      </c>
      <c r="H110" s="10" t="s">
        <v>16</v>
      </c>
      <c r="I110" s="10">
        <v>140</v>
      </c>
    </row>
    <row r="111" spans="1:9" x14ac:dyDescent="0.3">
      <c r="A111" s="10" t="s">
        <v>50</v>
      </c>
      <c r="B111" s="10" t="s">
        <v>9</v>
      </c>
      <c r="C111" s="10" t="s">
        <v>15</v>
      </c>
      <c r="D111" s="10">
        <v>3</v>
      </c>
      <c r="E111" s="10">
        <v>13227</v>
      </c>
      <c r="F111" s="10">
        <v>1</v>
      </c>
      <c r="G111" s="10">
        <v>4670</v>
      </c>
      <c r="H111" s="10" t="s">
        <v>12</v>
      </c>
      <c r="I111" s="10">
        <v>136</v>
      </c>
    </row>
    <row r="112" spans="1:9" x14ac:dyDescent="0.3">
      <c r="A112" s="10" t="s">
        <v>50</v>
      </c>
      <c r="B112" s="10" t="s">
        <v>9</v>
      </c>
      <c r="C112" s="10" t="s">
        <v>15</v>
      </c>
      <c r="D112" s="10">
        <v>3</v>
      </c>
      <c r="E112" s="10">
        <v>13227</v>
      </c>
      <c r="F112" s="10">
        <v>2</v>
      </c>
      <c r="G112" s="10">
        <v>4135</v>
      </c>
      <c r="H112" s="10" t="s">
        <v>16</v>
      </c>
      <c r="I112" s="10">
        <v>140</v>
      </c>
    </row>
    <row r="113" spans="1:9" x14ac:dyDescent="0.3">
      <c r="A113" s="10" t="s">
        <v>50</v>
      </c>
      <c r="B113" s="10" t="s">
        <v>9</v>
      </c>
      <c r="C113" s="10" t="s">
        <v>15</v>
      </c>
      <c r="D113" s="10">
        <v>3</v>
      </c>
      <c r="E113" s="10">
        <v>13227</v>
      </c>
      <c r="F113" s="10">
        <v>3</v>
      </c>
      <c r="G113" s="10">
        <v>4422</v>
      </c>
      <c r="H113" s="10" t="s">
        <v>24</v>
      </c>
      <c r="I113" s="10">
        <v>130</v>
      </c>
    </row>
    <row r="114" spans="1:9" x14ac:dyDescent="0.3">
      <c r="A114" s="10" t="s">
        <v>51</v>
      </c>
      <c r="B114" s="10" t="s">
        <v>14</v>
      </c>
      <c r="C114" s="10" t="s">
        <v>15</v>
      </c>
      <c r="D114" s="10">
        <v>6</v>
      </c>
      <c r="E114" s="10">
        <v>29199</v>
      </c>
      <c r="F114" s="10">
        <v>1</v>
      </c>
      <c r="G114" s="10">
        <v>4281</v>
      </c>
      <c r="H114" s="10" t="s">
        <v>18</v>
      </c>
      <c r="I114" s="10">
        <v>113</v>
      </c>
    </row>
    <row r="115" spans="1:9" x14ac:dyDescent="0.3">
      <c r="A115" s="10" t="s">
        <v>51</v>
      </c>
      <c r="B115" s="10" t="s">
        <v>14</v>
      </c>
      <c r="C115" s="10" t="s">
        <v>15</v>
      </c>
      <c r="D115" s="10">
        <v>6</v>
      </c>
      <c r="E115" s="10">
        <v>29199</v>
      </c>
      <c r="F115" s="10">
        <v>2</v>
      </c>
      <c r="G115" s="10">
        <v>5329</v>
      </c>
      <c r="H115" s="10" t="s">
        <v>18</v>
      </c>
      <c r="I115" s="10">
        <v>140</v>
      </c>
    </row>
    <row r="116" spans="1:9" x14ac:dyDescent="0.3">
      <c r="A116" s="10" t="s">
        <v>51</v>
      </c>
      <c r="B116" s="10" t="s">
        <v>14</v>
      </c>
      <c r="C116" s="10" t="s">
        <v>15</v>
      </c>
      <c r="D116" s="10">
        <v>6</v>
      </c>
      <c r="E116" s="10">
        <v>29199</v>
      </c>
      <c r="F116" s="10">
        <v>3</v>
      </c>
      <c r="G116" s="10">
        <v>4558</v>
      </c>
      <c r="H116" s="10" t="s">
        <v>18</v>
      </c>
      <c r="I116" s="10">
        <v>118</v>
      </c>
    </row>
    <row r="117" spans="1:9" x14ac:dyDescent="0.3">
      <c r="A117" s="10" t="s">
        <v>51</v>
      </c>
      <c r="B117" s="10" t="s">
        <v>14</v>
      </c>
      <c r="C117" s="10" t="s">
        <v>15</v>
      </c>
      <c r="D117" s="10">
        <v>6</v>
      </c>
      <c r="E117" s="10">
        <v>29199</v>
      </c>
      <c r="F117" s="10">
        <v>4</v>
      </c>
      <c r="G117" s="10">
        <v>4029</v>
      </c>
      <c r="H117" s="10" t="s">
        <v>11</v>
      </c>
      <c r="I117" s="10">
        <v>129</v>
      </c>
    </row>
    <row r="118" spans="1:9" x14ac:dyDescent="0.3">
      <c r="A118" s="10" t="s">
        <v>51</v>
      </c>
      <c r="B118" s="10" t="s">
        <v>14</v>
      </c>
      <c r="C118" s="10" t="s">
        <v>15</v>
      </c>
      <c r="D118" s="10">
        <v>6</v>
      </c>
      <c r="E118" s="10">
        <v>29199</v>
      </c>
      <c r="F118" s="10">
        <v>5</v>
      </c>
      <c r="G118" s="10">
        <v>4413</v>
      </c>
      <c r="H118" s="10" t="s">
        <v>11</v>
      </c>
      <c r="I118" s="10">
        <v>131</v>
      </c>
    </row>
    <row r="119" spans="1:9" x14ac:dyDescent="0.3">
      <c r="A119" s="10" t="s">
        <v>51</v>
      </c>
      <c r="B119" s="10" t="s">
        <v>14</v>
      </c>
      <c r="C119" s="10" t="s">
        <v>15</v>
      </c>
      <c r="D119" s="10">
        <v>6</v>
      </c>
      <c r="E119" s="10">
        <v>29199</v>
      </c>
      <c r="F119" s="10">
        <v>6</v>
      </c>
      <c r="G119" s="10">
        <v>6589</v>
      </c>
      <c r="H119" s="10" t="s">
        <v>18</v>
      </c>
      <c r="I119" s="10">
        <v>120</v>
      </c>
    </row>
    <row r="120" spans="1:9" x14ac:dyDescent="0.3">
      <c r="A120" s="10" t="s">
        <v>52</v>
      </c>
      <c r="B120" s="10" t="s">
        <v>21</v>
      </c>
      <c r="C120" s="10" t="s">
        <v>22</v>
      </c>
      <c r="D120" s="10">
        <v>6</v>
      </c>
      <c r="E120" s="10">
        <v>30123</v>
      </c>
      <c r="F120" s="10">
        <v>1</v>
      </c>
      <c r="G120" s="10">
        <v>4390</v>
      </c>
      <c r="H120" s="10" t="s">
        <v>12</v>
      </c>
      <c r="I120" s="10">
        <v>127</v>
      </c>
    </row>
    <row r="121" spans="1:9" x14ac:dyDescent="0.3">
      <c r="A121" s="10" t="s">
        <v>52</v>
      </c>
      <c r="B121" s="10" t="s">
        <v>21</v>
      </c>
      <c r="C121" s="10" t="s">
        <v>22</v>
      </c>
      <c r="D121" s="10">
        <v>6</v>
      </c>
      <c r="E121" s="10">
        <v>30123</v>
      </c>
      <c r="F121" s="10">
        <v>2</v>
      </c>
      <c r="G121" s="10">
        <v>4955</v>
      </c>
      <c r="H121" s="10" t="s">
        <v>24</v>
      </c>
      <c r="I121" s="10">
        <v>130</v>
      </c>
    </row>
    <row r="122" spans="1:9" x14ac:dyDescent="0.3">
      <c r="A122" s="10" t="s">
        <v>52</v>
      </c>
      <c r="B122" s="10" t="s">
        <v>21</v>
      </c>
      <c r="C122" s="10" t="s">
        <v>22</v>
      </c>
      <c r="D122" s="10">
        <v>6</v>
      </c>
      <c r="E122" s="10">
        <v>30123</v>
      </c>
      <c r="F122" s="10">
        <v>3</v>
      </c>
      <c r="G122" s="10">
        <v>5035</v>
      </c>
      <c r="H122" s="10" t="s">
        <v>18</v>
      </c>
      <c r="I122" s="10">
        <v>125</v>
      </c>
    </row>
    <row r="123" spans="1:9" x14ac:dyDescent="0.3">
      <c r="A123" s="10" t="s">
        <v>52</v>
      </c>
      <c r="B123" s="10" t="s">
        <v>21</v>
      </c>
      <c r="C123" s="10" t="s">
        <v>22</v>
      </c>
      <c r="D123" s="10">
        <v>6</v>
      </c>
      <c r="E123" s="10">
        <v>30123</v>
      </c>
      <c r="F123" s="10">
        <v>4</v>
      </c>
      <c r="G123" s="10">
        <v>6051</v>
      </c>
      <c r="H123" s="10" t="s">
        <v>12</v>
      </c>
      <c r="I123" s="10">
        <v>110</v>
      </c>
    </row>
    <row r="124" spans="1:9" x14ac:dyDescent="0.3">
      <c r="A124" s="10" t="s">
        <v>52</v>
      </c>
      <c r="B124" s="10" t="s">
        <v>21</v>
      </c>
      <c r="C124" s="10" t="s">
        <v>22</v>
      </c>
      <c r="D124" s="10">
        <v>6</v>
      </c>
      <c r="E124" s="10">
        <v>30123</v>
      </c>
      <c r="F124" s="10">
        <v>5</v>
      </c>
      <c r="G124" s="10">
        <v>5886</v>
      </c>
      <c r="H124" s="10" t="s">
        <v>19</v>
      </c>
      <c r="I124" s="10">
        <v>124</v>
      </c>
    </row>
    <row r="125" spans="1:9" x14ac:dyDescent="0.3">
      <c r="A125" s="10" t="s">
        <v>52</v>
      </c>
      <c r="B125" s="10" t="s">
        <v>21</v>
      </c>
      <c r="C125" s="10" t="s">
        <v>22</v>
      </c>
      <c r="D125" s="10">
        <v>6</v>
      </c>
      <c r="E125" s="10">
        <v>30123</v>
      </c>
      <c r="F125" s="10">
        <v>6</v>
      </c>
      <c r="G125" s="10">
        <v>3806</v>
      </c>
      <c r="H125" s="10" t="s">
        <v>19</v>
      </c>
      <c r="I125" s="10">
        <v>134</v>
      </c>
    </row>
    <row r="126" spans="1:9" x14ac:dyDescent="0.3">
      <c r="A126" s="10" t="s">
        <v>53</v>
      </c>
      <c r="B126" s="10" t="s">
        <v>9</v>
      </c>
      <c r="C126" s="10" t="s">
        <v>15</v>
      </c>
      <c r="D126" s="10">
        <v>2</v>
      </c>
      <c r="E126" s="10">
        <v>11281</v>
      </c>
      <c r="F126" s="10">
        <v>1</v>
      </c>
      <c r="G126" s="10">
        <v>7112</v>
      </c>
      <c r="H126" s="10" t="s">
        <v>18</v>
      </c>
      <c r="I126" s="10">
        <v>114</v>
      </c>
    </row>
    <row r="127" spans="1:9" x14ac:dyDescent="0.3">
      <c r="A127" s="10" t="s">
        <v>53</v>
      </c>
      <c r="B127" s="10" t="s">
        <v>9</v>
      </c>
      <c r="C127" s="10" t="s">
        <v>15</v>
      </c>
      <c r="D127" s="10">
        <v>2</v>
      </c>
      <c r="E127" s="10">
        <v>11281</v>
      </c>
      <c r="F127" s="10">
        <v>2</v>
      </c>
      <c r="G127" s="10">
        <v>4169</v>
      </c>
      <c r="H127" s="10" t="s">
        <v>19</v>
      </c>
      <c r="I127" s="10">
        <v>120</v>
      </c>
    </row>
    <row r="128" spans="1:9" x14ac:dyDescent="0.3">
      <c r="A128" s="10" t="s">
        <v>54</v>
      </c>
      <c r="B128" s="10" t="s">
        <v>14</v>
      </c>
      <c r="C128" s="10" t="s">
        <v>10</v>
      </c>
      <c r="D128" s="10">
        <v>1</v>
      </c>
      <c r="E128" s="10">
        <v>5814</v>
      </c>
      <c r="F128" s="10">
        <v>1</v>
      </c>
      <c r="G128" s="10">
        <v>5814</v>
      </c>
      <c r="H128" s="10" t="s">
        <v>12</v>
      </c>
      <c r="I128" s="10">
        <v>117</v>
      </c>
    </row>
    <row r="129" spans="1:9" x14ac:dyDescent="0.3">
      <c r="A129" s="10" t="s">
        <v>55</v>
      </c>
      <c r="B129" s="10" t="s">
        <v>21</v>
      </c>
      <c r="C129" s="10" t="s">
        <v>34</v>
      </c>
      <c r="D129" s="10">
        <v>3</v>
      </c>
      <c r="E129" s="10">
        <v>19622</v>
      </c>
      <c r="F129" s="10">
        <v>1</v>
      </c>
      <c r="G129" s="10">
        <v>6891</v>
      </c>
      <c r="H129" s="10" t="s">
        <v>18</v>
      </c>
      <c r="I129" s="10">
        <v>140</v>
      </c>
    </row>
    <row r="130" spans="1:9" x14ac:dyDescent="0.3">
      <c r="A130" s="10" t="s">
        <v>55</v>
      </c>
      <c r="B130" s="10" t="s">
        <v>21</v>
      </c>
      <c r="C130" s="10" t="s">
        <v>34</v>
      </c>
      <c r="D130" s="10">
        <v>3</v>
      </c>
      <c r="E130" s="10">
        <v>19622</v>
      </c>
      <c r="F130" s="10">
        <v>2</v>
      </c>
      <c r="G130" s="10">
        <v>5441</v>
      </c>
      <c r="H130" s="10" t="s">
        <v>18</v>
      </c>
      <c r="I130" s="10">
        <v>128</v>
      </c>
    </row>
    <row r="131" spans="1:9" x14ac:dyDescent="0.3">
      <c r="A131" s="10" t="s">
        <v>55</v>
      </c>
      <c r="B131" s="10" t="s">
        <v>21</v>
      </c>
      <c r="C131" s="10" t="s">
        <v>34</v>
      </c>
      <c r="D131" s="10">
        <v>3</v>
      </c>
      <c r="E131" s="10">
        <v>19622</v>
      </c>
      <c r="F131" s="10">
        <v>3</v>
      </c>
      <c r="G131" s="10">
        <v>7290</v>
      </c>
      <c r="H131" s="10" t="s">
        <v>24</v>
      </c>
      <c r="I131" s="10">
        <v>125</v>
      </c>
    </row>
    <row r="132" spans="1:9" x14ac:dyDescent="0.3">
      <c r="A132" s="10" t="s">
        <v>56</v>
      </c>
      <c r="B132" s="10" t="s">
        <v>9</v>
      </c>
      <c r="C132" s="10" t="s">
        <v>10</v>
      </c>
      <c r="D132" s="10">
        <v>1</v>
      </c>
      <c r="E132" s="10">
        <v>5086</v>
      </c>
      <c r="F132" s="10">
        <v>1</v>
      </c>
      <c r="G132" s="10">
        <v>5086</v>
      </c>
      <c r="H132" s="10" t="s">
        <v>24</v>
      </c>
      <c r="I132" s="10">
        <v>113</v>
      </c>
    </row>
    <row r="133" spans="1:9" x14ac:dyDescent="0.3">
      <c r="A133" s="10" t="s">
        <v>57</v>
      </c>
      <c r="B133" s="10" t="s">
        <v>14</v>
      </c>
      <c r="C133" s="10" t="s">
        <v>22</v>
      </c>
      <c r="D133" s="10">
        <v>5</v>
      </c>
      <c r="E133" s="10">
        <v>28674</v>
      </c>
      <c r="F133" s="10">
        <v>1</v>
      </c>
      <c r="G133" s="10">
        <v>5370</v>
      </c>
      <c r="H133" s="10" t="s">
        <v>19</v>
      </c>
      <c r="I133" s="10">
        <v>127</v>
      </c>
    </row>
    <row r="134" spans="1:9" x14ac:dyDescent="0.3">
      <c r="A134" s="10" t="s">
        <v>57</v>
      </c>
      <c r="B134" s="10" t="s">
        <v>14</v>
      </c>
      <c r="C134" s="10" t="s">
        <v>22</v>
      </c>
      <c r="D134" s="10">
        <v>5</v>
      </c>
      <c r="E134" s="10">
        <v>28674</v>
      </c>
      <c r="F134" s="10">
        <v>2</v>
      </c>
      <c r="G134" s="10">
        <v>5803</v>
      </c>
      <c r="H134" s="10" t="s">
        <v>18</v>
      </c>
      <c r="I134" s="10">
        <v>114</v>
      </c>
    </row>
    <row r="135" spans="1:9" x14ac:dyDescent="0.3">
      <c r="A135" s="10" t="s">
        <v>57</v>
      </c>
      <c r="B135" s="10" t="s">
        <v>14</v>
      </c>
      <c r="C135" s="10" t="s">
        <v>22</v>
      </c>
      <c r="D135" s="10">
        <v>5</v>
      </c>
      <c r="E135" s="10">
        <v>28674</v>
      </c>
      <c r="F135" s="10">
        <v>3</v>
      </c>
      <c r="G135" s="10">
        <v>6247</v>
      </c>
      <c r="H135" s="10" t="s">
        <v>18</v>
      </c>
      <c r="I135" s="10">
        <v>121</v>
      </c>
    </row>
    <row r="136" spans="1:9" x14ac:dyDescent="0.3">
      <c r="A136" s="10" t="s">
        <v>57</v>
      </c>
      <c r="B136" s="10" t="s">
        <v>14</v>
      </c>
      <c r="C136" s="10" t="s">
        <v>22</v>
      </c>
      <c r="D136" s="10">
        <v>5</v>
      </c>
      <c r="E136" s="10">
        <v>28674</v>
      </c>
      <c r="F136" s="10">
        <v>4</v>
      </c>
      <c r="G136" s="10">
        <v>5405</v>
      </c>
      <c r="H136" s="10" t="s">
        <v>11</v>
      </c>
      <c r="I136" s="10">
        <v>115</v>
      </c>
    </row>
    <row r="137" spans="1:9" x14ac:dyDescent="0.3">
      <c r="A137" s="10" t="s">
        <v>57</v>
      </c>
      <c r="B137" s="10" t="s">
        <v>14</v>
      </c>
      <c r="C137" s="10" t="s">
        <v>22</v>
      </c>
      <c r="D137" s="10">
        <v>5</v>
      </c>
      <c r="E137" s="10">
        <v>28674</v>
      </c>
      <c r="F137" s="10">
        <v>5</v>
      </c>
      <c r="G137" s="10">
        <v>5849</v>
      </c>
      <c r="H137" s="10" t="s">
        <v>18</v>
      </c>
      <c r="I137" s="10">
        <v>128</v>
      </c>
    </row>
    <row r="138" spans="1:9" x14ac:dyDescent="0.3">
      <c r="A138" s="10" t="s">
        <v>58</v>
      </c>
      <c r="B138" s="10" t="s">
        <v>21</v>
      </c>
      <c r="C138" s="10" t="s">
        <v>10</v>
      </c>
      <c r="D138" s="10">
        <v>4</v>
      </c>
      <c r="E138" s="10">
        <v>20721</v>
      </c>
      <c r="F138" s="10">
        <v>1</v>
      </c>
      <c r="G138" s="10">
        <v>4696</v>
      </c>
      <c r="H138" s="10" t="s">
        <v>19</v>
      </c>
      <c r="I138" s="10">
        <v>127</v>
      </c>
    </row>
    <row r="139" spans="1:9" x14ac:dyDescent="0.3">
      <c r="A139" s="10" t="s">
        <v>58</v>
      </c>
      <c r="B139" s="10" t="s">
        <v>21</v>
      </c>
      <c r="C139" s="10" t="s">
        <v>10</v>
      </c>
      <c r="D139" s="10">
        <v>4</v>
      </c>
      <c r="E139" s="10">
        <v>20721</v>
      </c>
      <c r="F139" s="10">
        <v>2</v>
      </c>
      <c r="G139" s="10">
        <v>5614</v>
      </c>
      <c r="H139" s="10" t="s">
        <v>16</v>
      </c>
      <c r="I139" s="10">
        <v>119</v>
      </c>
    </row>
    <row r="140" spans="1:9" x14ac:dyDescent="0.3">
      <c r="A140" s="10" t="s">
        <v>58</v>
      </c>
      <c r="B140" s="10" t="s">
        <v>21</v>
      </c>
      <c r="C140" s="10" t="s">
        <v>10</v>
      </c>
      <c r="D140" s="10">
        <v>4</v>
      </c>
      <c r="E140" s="10">
        <v>20721</v>
      </c>
      <c r="F140" s="10">
        <v>3</v>
      </c>
      <c r="G140" s="10">
        <v>5515</v>
      </c>
      <c r="H140" s="10" t="s">
        <v>19</v>
      </c>
      <c r="I140" s="10">
        <v>125</v>
      </c>
    </row>
    <row r="141" spans="1:9" x14ac:dyDescent="0.3">
      <c r="A141" s="10" t="s">
        <v>58</v>
      </c>
      <c r="B141" s="10" t="s">
        <v>21</v>
      </c>
      <c r="C141" s="10" t="s">
        <v>10</v>
      </c>
      <c r="D141" s="10">
        <v>4</v>
      </c>
      <c r="E141" s="10">
        <v>20721</v>
      </c>
      <c r="F141" s="10">
        <v>4</v>
      </c>
      <c r="G141" s="10">
        <v>4896</v>
      </c>
      <c r="H141" s="10" t="s">
        <v>18</v>
      </c>
      <c r="I141" s="10">
        <v>110</v>
      </c>
    </row>
    <row r="142" spans="1:9" x14ac:dyDescent="0.3">
      <c r="A142" s="24" t="s">
        <v>59</v>
      </c>
      <c r="B142" s="10" t="s">
        <v>9</v>
      </c>
      <c r="C142" s="10" t="s">
        <v>10</v>
      </c>
      <c r="D142" s="10">
        <v>7</v>
      </c>
      <c r="E142" s="10">
        <v>41492</v>
      </c>
      <c r="F142" s="10">
        <v>1</v>
      </c>
      <c r="G142" s="10">
        <v>5152</v>
      </c>
      <c r="H142" s="10" t="s">
        <v>11</v>
      </c>
      <c r="I142" s="10">
        <v>106</v>
      </c>
    </row>
    <row r="143" spans="1:9" x14ac:dyDescent="0.3">
      <c r="A143" s="24" t="s">
        <v>59</v>
      </c>
      <c r="B143" s="10" t="s">
        <v>9</v>
      </c>
      <c r="C143" s="10" t="s">
        <v>10</v>
      </c>
      <c r="D143" s="10">
        <v>7</v>
      </c>
      <c r="E143" s="10">
        <v>41492</v>
      </c>
      <c r="F143" s="10">
        <v>2</v>
      </c>
      <c r="G143" s="10">
        <v>7772</v>
      </c>
      <c r="H143" s="10" t="s">
        <v>18</v>
      </c>
      <c r="I143" s="10">
        <v>126</v>
      </c>
    </row>
    <row r="144" spans="1:9" x14ac:dyDescent="0.3">
      <c r="A144" s="24" t="s">
        <v>59</v>
      </c>
      <c r="B144" s="10" t="s">
        <v>9</v>
      </c>
      <c r="C144" s="10" t="s">
        <v>10</v>
      </c>
      <c r="D144" s="10">
        <v>7</v>
      </c>
      <c r="E144" s="10">
        <v>41492</v>
      </c>
      <c r="F144" s="10">
        <v>3</v>
      </c>
      <c r="G144" s="10">
        <v>6298</v>
      </c>
      <c r="H144" s="10" t="s">
        <v>24</v>
      </c>
      <c r="I144" s="10">
        <v>123</v>
      </c>
    </row>
    <row r="145" spans="1:9" x14ac:dyDescent="0.3">
      <c r="A145" s="24" t="s">
        <v>59</v>
      </c>
      <c r="B145" s="10" t="s">
        <v>9</v>
      </c>
      <c r="C145" s="10" t="s">
        <v>10</v>
      </c>
      <c r="D145" s="10">
        <v>7</v>
      </c>
      <c r="E145" s="10">
        <v>41492</v>
      </c>
      <c r="F145" s="10">
        <v>4</v>
      </c>
      <c r="G145" s="10">
        <v>8087</v>
      </c>
      <c r="H145" s="10" t="s">
        <v>19</v>
      </c>
      <c r="I145" s="10">
        <v>128</v>
      </c>
    </row>
    <row r="146" spans="1:9" x14ac:dyDescent="0.3">
      <c r="A146" s="24" t="s">
        <v>59</v>
      </c>
      <c r="B146" s="10" t="s">
        <v>9</v>
      </c>
      <c r="C146" s="10" t="s">
        <v>10</v>
      </c>
      <c r="D146" s="10">
        <v>7</v>
      </c>
      <c r="E146" s="10">
        <v>41492</v>
      </c>
      <c r="F146" s="10">
        <v>5</v>
      </c>
      <c r="G146" s="10">
        <v>4259</v>
      </c>
      <c r="H146" s="10" t="s">
        <v>16</v>
      </c>
      <c r="I146" s="10">
        <v>145</v>
      </c>
    </row>
    <row r="147" spans="1:9" x14ac:dyDescent="0.3">
      <c r="A147" s="24" t="s">
        <v>59</v>
      </c>
      <c r="B147" s="10" t="s">
        <v>9</v>
      </c>
      <c r="C147" s="10" t="s">
        <v>10</v>
      </c>
      <c r="D147" s="10">
        <v>7</v>
      </c>
      <c r="E147" s="10">
        <v>41492</v>
      </c>
      <c r="F147" s="10">
        <v>6</v>
      </c>
      <c r="G147" s="10">
        <v>6675</v>
      </c>
      <c r="H147" s="10" t="s">
        <v>12</v>
      </c>
      <c r="I147" s="10">
        <v>131</v>
      </c>
    </row>
    <row r="148" spans="1:9" x14ac:dyDescent="0.3">
      <c r="A148" s="24" t="s">
        <v>59</v>
      </c>
      <c r="B148" s="10" t="s">
        <v>9</v>
      </c>
      <c r="C148" s="10" t="s">
        <v>10</v>
      </c>
      <c r="D148" s="10">
        <v>7</v>
      </c>
      <c r="E148" s="10">
        <v>41492</v>
      </c>
      <c r="F148" s="10">
        <v>7</v>
      </c>
      <c r="G148" s="10">
        <v>3249</v>
      </c>
      <c r="H148" s="10" t="s">
        <v>12</v>
      </c>
      <c r="I148" s="10">
        <v>112</v>
      </c>
    </row>
    <row r="149" spans="1:9" x14ac:dyDescent="0.3">
      <c r="A149" s="10" t="s">
        <v>60</v>
      </c>
      <c r="B149" s="10" t="s">
        <v>14</v>
      </c>
      <c r="C149" s="10" t="s">
        <v>10</v>
      </c>
      <c r="D149" s="10">
        <v>6</v>
      </c>
      <c r="E149" s="10">
        <v>31911</v>
      </c>
      <c r="F149" s="10">
        <v>1</v>
      </c>
      <c r="G149" s="10">
        <v>4533</v>
      </c>
      <c r="H149" s="10" t="s">
        <v>11</v>
      </c>
      <c r="I149" s="10">
        <v>132</v>
      </c>
    </row>
    <row r="150" spans="1:9" x14ac:dyDescent="0.3">
      <c r="A150" s="10" t="s">
        <v>60</v>
      </c>
      <c r="B150" s="10" t="s">
        <v>14</v>
      </c>
      <c r="C150" s="10" t="s">
        <v>10</v>
      </c>
      <c r="D150" s="10">
        <v>6</v>
      </c>
      <c r="E150" s="10">
        <v>31911</v>
      </c>
      <c r="F150" s="10">
        <v>2</v>
      </c>
      <c r="G150" s="10">
        <v>6205</v>
      </c>
      <c r="H150" s="10" t="s">
        <v>24</v>
      </c>
      <c r="I150" s="10">
        <v>108</v>
      </c>
    </row>
    <row r="151" spans="1:9" x14ac:dyDescent="0.3">
      <c r="A151" s="10" t="s">
        <v>60</v>
      </c>
      <c r="B151" s="10" t="s">
        <v>14</v>
      </c>
      <c r="C151" s="10" t="s">
        <v>10</v>
      </c>
      <c r="D151" s="10">
        <v>6</v>
      </c>
      <c r="E151" s="10">
        <v>31911</v>
      </c>
      <c r="F151" s="10">
        <v>3</v>
      </c>
      <c r="G151" s="10">
        <v>6350</v>
      </c>
      <c r="H151" s="10" t="s">
        <v>12</v>
      </c>
      <c r="I151" s="10">
        <v>117</v>
      </c>
    </row>
    <row r="152" spans="1:9" x14ac:dyDescent="0.3">
      <c r="A152" s="10" t="s">
        <v>60</v>
      </c>
      <c r="B152" s="10" t="s">
        <v>14</v>
      </c>
      <c r="C152" s="10" t="s">
        <v>10</v>
      </c>
      <c r="D152" s="10">
        <v>6</v>
      </c>
      <c r="E152" s="10">
        <v>31911</v>
      </c>
      <c r="F152" s="10">
        <v>4</v>
      </c>
      <c r="G152" s="10">
        <v>3552</v>
      </c>
      <c r="H152" s="10" t="s">
        <v>24</v>
      </c>
      <c r="I152" s="10">
        <v>120</v>
      </c>
    </row>
    <row r="153" spans="1:9" x14ac:dyDescent="0.3">
      <c r="A153" s="10" t="s">
        <v>60</v>
      </c>
      <c r="B153" s="10" t="s">
        <v>14</v>
      </c>
      <c r="C153" s="10" t="s">
        <v>10</v>
      </c>
      <c r="D153" s="10">
        <v>6</v>
      </c>
      <c r="E153" s="10">
        <v>31911</v>
      </c>
      <c r="F153" s="10">
        <v>5</v>
      </c>
      <c r="G153" s="10">
        <v>5058</v>
      </c>
      <c r="H153" s="10" t="s">
        <v>18</v>
      </c>
      <c r="I153" s="10">
        <v>138</v>
      </c>
    </row>
    <row r="154" spans="1:9" x14ac:dyDescent="0.3">
      <c r="A154" s="10" t="s">
        <v>60</v>
      </c>
      <c r="B154" s="10" t="s">
        <v>14</v>
      </c>
      <c r="C154" s="10" t="s">
        <v>10</v>
      </c>
      <c r="D154" s="10">
        <v>6</v>
      </c>
      <c r="E154" s="10">
        <v>31911</v>
      </c>
      <c r="F154" s="10">
        <v>6</v>
      </c>
      <c r="G154" s="10">
        <v>6213</v>
      </c>
      <c r="H154" s="10" t="s">
        <v>19</v>
      </c>
      <c r="I154" s="10">
        <v>114</v>
      </c>
    </row>
    <row r="155" spans="1:9" x14ac:dyDescent="0.3">
      <c r="A155" s="10" t="s">
        <v>61</v>
      </c>
      <c r="B155" s="10" t="s">
        <v>21</v>
      </c>
      <c r="C155" s="10" t="s">
        <v>34</v>
      </c>
      <c r="D155" s="10">
        <v>2</v>
      </c>
      <c r="E155" s="10">
        <v>9177</v>
      </c>
      <c r="F155" s="10">
        <v>1</v>
      </c>
      <c r="G155" s="10">
        <v>3680</v>
      </c>
      <c r="H155" s="10" t="s">
        <v>12</v>
      </c>
      <c r="I155" s="10">
        <v>113</v>
      </c>
    </row>
    <row r="156" spans="1:9" x14ac:dyDescent="0.3">
      <c r="A156" s="10" t="s">
        <v>61</v>
      </c>
      <c r="B156" s="10" t="s">
        <v>21</v>
      </c>
      <c r="C156" s="10" t="s">
        <v>34</v>
      </c>
      <c r="D156" s="10">
        <v>2</v>
      </c>
      <c r="E156" s="10">
        <v>9177</v>
      </c>
      <c r="F156" s="10">
        <v>2</v>
      </c>
      <c r="G156" s="10">
        <v>5497</v>
      </c>
      <c r="H156" s="10" t="s">
        <v>12</v>
      </c>
      <c r="I156" s="10">
        <v>120</v>
      </c>
    </row>
    <row r="157" spans="1:9" x14ac:dyDescent="0.3">
      <c r="A157" s="10" t="s">
        <v>62</v>
      </c>
      <c r="B157" s="10" t="s">
        <v>9</v>
      </c>
      <c r="C157" s="10" t="s">
        <v>22</v>
      </c>
      <c r="D157" s="10">
        <v>5</v>
      </c>
      <c r="E157" s="10">
        <v>25276</v>
      </c>
      <c r="F157" s="10">
        <v>1</v>
      </c>
      <c r="G157" s="10">
        <v>6671</v>
      </c>
      <c r="H157" s="10" t="s">
        <v>11</v>
      </c>
      <c r="I157" s="10">
        <v>115</v>
      </c>
    </row>
    <row r="158" spans="1:9" x14ac:dyDescent="0.3">
      <c r="A158" s="10" t="s">
        <v>62</v>
      </c>
      <c r="B158" s="10" t="s">
        <v>9</v>
      </c>
      <c r="C158" s="10" t="s">
        <v>22</v>
      </c>
      <c r="D158" s="10">
        <v>5</v>
      </c>
      <c r="E158" s="10">
        <v>25276</v>
      </c>
      <c r="F158" s="10">
        <v>2</v>
      </c>
      <c r="G158" s="10">
        <v>5170</v>
      </c>
      <c r="H158" s="10" t="s">
        <v>18</v>
      </c>
      <c r="I158" s="10">
        <v>132</v>
      </c>
    </row>
    <row r="159" spans="1:9" x14ac:dyDescent="0.3">
      <c r="A159" s="10" t="s">
        <v>62</v>
      </c>
      <c r="B159" s="10" t="s">
        <v>9</v>
      </c>
      <c r="C159" s="10" t="s">
        <v>22</v>
      </c>
      <c r="D159" s="10">
        <v>5</v>
      </c>
      <c r="E159" s="10">
        <v>25276</v>
      </c>
      <c r="F159" s="10">
        <v>3</v>
      </c>
      <c r="G159" s="10">
        <v>3988</v>
      </c>
      <c r="H159" s="10" t="s">
        <v>24</v>
      </c>
      <c r="I159" s="10">
        <v>110</v>
      </c>
    </row>
    <row r="160" spans="1:9" x14ac:dyDescent="0.3">
      <c r="A160" s="10" t="s">
        <v>62</v>
      </c>
      <c r="B160" s="10" t="s">
        <v>9</v>
      </c>
      <c r="C160" s="10" t="s">
        <v>22</v>
      </c>
      <c r="D160" s="10">
        <v>5</v>
      </c>
      <c r="E160" s="10">
        <v>25276</v>
      </c>
      <c r="F160" s="10">
        <v>4</v>
      </c>
      <c r="G160" s="10">
        <v>4129</v>
      </c>
      <c r="H160" s="10" t="s">
        <v>11</v>
      </c>
      <c r="I160" s="10">
        <v>110</v>
      </c>
    </row>
    <row r="161" spans="1:9" x14ac:dyDescent="0.3">
      <c r="A161" s="10" t="s">
        <v>62</v>
      </c>
      <c r="B161" s="10" t="s">
        <v>9</v>
      </c>
      <c r="C161" s="10" t="s">
        <v>22</v>
      </c>
      <c r="D161" s="10">
        <v>5</v>
      </c>
      <c r="E161" s="10">
        <v>25276</v>
      </c>
      <c r="F161" s="10">
        <v>5</v>
      </c>
      <c r="G161" s="10">
        <v>5318</v>
      </c>
      <c r="H161" s="10" t="s">
        <v>11</v>
      </c>
      <c r="I161" s="10">
        <v>117</v>
      </c>
    </row>
    <row r="162" spans="1:9" x14ac:dyDescent="0.3">
      <c r="A162" s="24" t="s">
        <v>63</v>
      </c>
      <c r="B162" s="10" t="s">
        <v>14</v>
      </c>
      <c r="C162" s="10" t="s">
        <v>34</v>
      </c>
      <c r="D162" s="10">
        <v>7</v>
      </c>
      <c r="E162" s="10">
        <v>38345</v>
      </c>
      <c r="F162" s="10">
        <v>1</v>
      </c>
      <c r="G162" s="10">
        <v>5720</v>
      </c>
      <c r="H162" s="10" t="s">
        <v>16</v>
      </c>
      <c r="I162" s="10">
        <v>116</v>
      </c>
    </row>
    <row r="163" spans="1:9" x14ac:dyDescent="0.3">
      <c r="A163" s="24" t="s">
        <v>63</v>
      </c>
      <c r="B163" s="10" t="s">
        <v>14</v>
      </c>
      <c r="C163" s="10" t="s">
        <v>34</v>
      </c>
      <c r="D163" s="10">
        <v>7</v>
      </c>
      <c r="E163" s="10">
        <v>38345</v>
      </c>
      <c r="F163" s="10">
        <v>2</v>
      </c>
      <c r="G163" s="10">
        <v>4600</v>
      </c>
      <c r="H163" s="10" t="s">
        <v>19</v>
      </c>
      <c r="I163" s="10">
        <v>140</v>
      </c>
    </row>
    <row r="164" spans="1:9" x14ac:dyDescent="0.3">
      <c r="A164" s="24" t="s">
        <v>63</v>
      </c>
      <c r="B164" s="10" t="s">
        <v>14</v>
      </c>
      <c r="C164" s="10" t="s">
        <v>34</v>
      </c>
      <c r="D164" s="10">
        <v>7</v>
      </c>
      <c r="E164" s="10">
        <v>38345</v>
      </c>
      <c r="F164" s="10">
        <v>3</v>
      </c>
      <c r="G164" s="10">
        <v>5709</v>
      </c>
      <c r="H164" s="10" t="s">
        <v>18</v>
      </c>
      <c r="I164" s="10">
        <v>131</v>
      </c>
    </row>
    <row r="165" spans="1:9" x14ac:dyDescent="0.3">
      <c r="A165" s="24" t="s">
        <v>63</v>
      </c>
      <c r="B165" s="10" t="s">
        <v>14</v>
      </c>
      <c r="C165" s="10" t="s">
        <v>34</v>
      </c>
      <c r="D165" s="10">
        <v>7</v>
      </c>
      <c r="E165" s="10">
        <v>38345</v>
      </c>
      <c r="F165" s="10">
        <v>4</v>
      </c>
      <c r="G165" s="10">
        <v>3766</v>
      </c>
      <c r="H165" s="10" t="s">
        <v>12</v>
      </c>
      <c r="I165" s="10">
        <v>122</v>
      </c>
    </row>
    <row r="166" spans="1:9" x14ac:dyDescent="0.3">
      <c r="A166" s="24" t="s">
        <v>63</v>
      </c>
      <c r="B166" s="10" t="s">
        <v>14</v>
      </c>
      <c r="C166" s="10" t="s">
        <v>34</v>
      </c>
      <c r="D166" s="10">
        <v>7</v>
      </c>
      <c r="E166" s="10">
        <v>38345</v>
      </c>
      <c r="F166" s="10">
        <v>5</v>
      </c>
      <c r="G166" s="10">
        <v>6707</v>
      </c>
      <c r="H166" s="10" t="s">
        <v>18</v>
      </c>
      <c r="I166" s="10">
        <v>109</v>
      </c>
    </row>
    <row r="167" spans="1:9" x14ac:dyDescent="0.3">
      <c r="A167" s="24" t="s">
        <v>63</v>
      </c>
      <c r="B167" s="10" t="s">
        <v>14</v>
      </c>
      <c r="C167" s="10" t="s">
        <v>34</v>
      </c>
      <c r="D167" s="10">
        <v>7</v>
      </c>
      <c r="E167" s="10">
        <v>38345</v>
      </c>
      <c r="F167" s="10">
        <v>6</v>
      </c>
      <c r="G167" s="10">
        <v>7533</v>
      </c>
      <c r="H167" s="10" t="s">
        <v>24</v>
      </c>
      <c r="I167" s="10">
        <v>129</v>
      </c>
    </row>
    <row r="168" spans="1:9" x14ac:dyDescent="0.3">
      <c r="A168" s="24" t="s">
        <v>63</v>
      </c>
      <c r="B168" s="10" t="s">
        <v>14</v>
      </c>
      <c r="C168" s="10" t="s">
        <v>34</v>
      </c>
      <c r="D168" s="10">
        <v>7</v>
      </c>
      <c r="E168" s="10">
        <v>38345</v>
      </c>
      <c r="F168" s="10">
        <v>7</v>
      </c>
      <c r="G168" s="10">
        <v>4310</v>
      </c>
      <c r="H168" s="10" t="s">
        <v>12</v>
      </c>
      <c r="I168" s="10">
        <v>110</v>
      </c>
    </row>
    <row r="169" spans="1:9" x14ac:dyDescent="0.3">
      <c r="A169" s="10" t="s">
        <v>64</v>
      </c>
      <c r="B169" s="10" t="s">
        <v>21</v>
      </c>
      <c r="C169" s="10" t="s">
        <v>15</v>
      </c>
      <c r="D169" s="10">
        <v>2</v>
      </c>
      <c r="E169" s="10">
        <v>10372</v>
      </c>
      <c r="F169" s="10">
        <v>1</v>
      </c>
      <c r="G169" s="10">
        <v>5809</v>
      </c>
      <c r="H169" s="10" t="s">
        <v>18</v>
      </c>
      <c r="I169" s="10">
        <v>105</v>
      </c>
    </row>
    <row r="170" spans="1:9" x14ac:dyDescent="0.3">
      <c r="A170" s="10" t="s">
        <v>64</v>
      </c>
      <c r="B170" s="10" t="s">
        <v>21</v>
      </c>
      <c r="C170" s="10" t="s">
        <v>15</v>
      </c>
      <c r="D170" s="10">
        <v>2</v>
      </c>
      <c r="E170" s="10">
        <v>10372</v>
      </c>
      <c r="F170" s="10">
        <v>2</v>
      </c>
      <c r="G170" s="10">
        <v>4563</v>
      </c>
      <c r="H170" s="10" t="s">
        <v>24</v>
      </c>
      <c r="I170" s="10">
        <v>132</v>
      </c>
    </row>
    <row r="171" spans="1:9" x14ac:dyDescent="0.3">
      <c r="A171" s="10" t="s">
        <v>65</v>
      </c>
      <c r="B171" s="10" t="s">
        <v>9</v>
      </c>
      <c r="C171" s="10" t="s">
        <v>34</v>
      </c>
      <c r="D171" s="10">
        <v>6</v>
      </c>
      <c r="E171" s="10">
        <v>32397</v>
      </c>
      <c r="F171" s="10">
        <v>1</v>
      </c>
      <c r="G171" s="10">
        <v>6664</v>
      </c>
      <c r="H171" s="10" t="s">
        <v>19</v>
      </c>
      <c r="I171" s="10">
        <v>123</v>
      </c>
    </row>
    <row r="172" spans="1:9" x14ac:dyDescent="0.3">
      <c r="A172" s="10" t="s">
        <v>65</v>
      </c>
      <c r="B172" s="10" t="s">
        <v>9</v>
      </c>
      <c r="C172" s="10" t="s">
        <v>34</v>
      </c>
      <c r="D172" s="10">
        <v>6</v>
      </c>
      <c r="E172" s="10">
        <v>32397</v>
      </c>
      <c r="F172" s="10">
        <v>2</v>
      </c>
      <c r="G172" s="10">
        <v>5093</v>
      </c>
      <c r="H172" s="10" t="s">
        <v>16</v>
      </c>
      <c r="I172" s="10">
        <v>129</v>
      </c>
    </row>
    <row r="173" spans="1:9" x14ac:dyDescent="0.3">
      <c r="A173" s="10" t="s">
        <v>65</v>
      </c>
      <c r="B173" s="10" t="s">
        <v>9</v>
      </c>
      <c r="C173" s="10" t="s">
        <v>34</v>
      </c>
      <c r="D173" s="10">
        <v>6</v>
      </c>
      <c r="E173" s="10">
        <v>32397</v>
      </c>
      <c r="F173" s="10">
        <v>3</v>
      </c>
      <c r="G173" s="10">
        <v>3517</v>
      </c>
      <c r="H173" s="10" t="s">
        <v>24</v>
      </c>
      <c r="I173" s="10">
        <v>123</v>
      </c>
    </row>
    <row r="174" spans="1:9" x14ac:dyDescent="0.3">
      <c r="A174" s="10" t="s">
        <v>65</v>
      </c>
      <c r="B174" s="10" t="s">
        <v>9</v>
      </c>
      <c r="C174" s="10" t="s">
        <v>34</v>
      </c>
      <c r="D174" s="10">
        <v>6</v>
      </c>
      <c r="E174" s="10">
        <v>32397</v>
      </c>
      <c r="F174" s="10">
        <v>4</v>
      </c>
      <c r="G174" s="10">
        <v>4294</v>
      </c>
      <c r="H174" s="10" t="s">
        <v>19</v>
      </c>
      <c r="I174" s="10">
        <v>129</v>
      </c>
    </row>
    <row r="175" spans="1:9" x14ac:dyDescent="0.3">
      <c r="A175" s="10" t="s">
        <v>65</v>
      </c>
      <c r="B175" s="10" t="s">
        <v>9</v>
      </c>
      <c r="C175" s="10" t="s">
        <v>34</v>
      </c>
      <c r="D175" s="10">
        <v>6</v>
      </c>
      <c r="E175" s="10">
        <v>32397</v>
      </c>
      <c r="F175" s="10">
        <v>5</v>
      </c>
      <c r="G175" s="10">
        <v>7569</v>
      </c>
      <c r="H175" s="10" t="s">
        <v>16</v>
      </c>
      <c r="I175" s="10">
        <v>114</v>
      </c>
    </row>
    <row r="176" spans="1:9" x14ac:dyDescent="0.3">
      <c r="A176" s="10" t="s">
        <v>65</v>
      </c>
      <c r="B176" s="10" t="s">
        <v>9</v>
      </c>
      <c r="C176" s="10" t="s">
        <v>34</v>
      </c>
      <c r="D176" s="10">
        <v>6</v>
      </c>
      <c r="E176" s="10">
        <v>32397</v>
      </c>
      <c r="F176" s="10">
        <v>6</v>
      </c>
      <c r="G176" s="10">
        <v>5260</v>
      </c>
      <c r="H176" s="10" t="s">
        <v>11</v>
      </c>
      <c r="I176" s="10">
        <v>110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2404A-1E4F-408F-96AD-068425CE3644}">
  <dimension ref="A1:Z41"/>
  <sheetViews>
    <sheetView zoomScale="60" zoomScaleNormal="60" workbookViewId="0">
      <selection activeCell="R20" sqref="R20"/>
    </sheetView>
  </sheetViews>
  <sheetFormatPr baseColWidth="10" defaultColWidth="11.44140625" defaultRowHeight="14.4" x14ac:dyDescent="0.3"/>
  <cols>
    <col min="6" max="6" width="31.44140625" customWidth="1"/>
    <col min="7" max="7" width="24.109375" customWidth="1"/>
    <col min="9" max="9" width="11.44140625" customWidth="1"/>
    <col min="10" max="10" width="19.88671875" customWidth="1"/>
    <col min="11" max="11" width="23" customWidth="1"/>
    <col min="13" max="13" width="13.6640625" customWidth="1"/>
    <col min="25" max="25" width="30.88671875" customWidth="1"/>
  </cols>
  <sheetData>
    <row r="1" spans="1:26" ht="57" customHeight="1" x14ac:dyDescent="0.3">
      <c r="A1" s="11" t="s">
        <v>0</v>
      </c>
      <c r="B1" s="11" t="s">
        <v>1</v>
      </c>
      <c r="C1" s="11" t="s">
        <v>2</v>
      </c>
      <c r="D1" s="8" t="s">
        <v>66</v>
      </c>
      <c r="E1" s="8" t="s">
        <v>4</v>
      </c>
      <c r="F1" s="8" t="s">
        <v>67</v>
      </c>
      <c r="G1" s="8" t="s">
        <v>137</v>
      </c>
    </row>
    <row r="2" spans="1:26" ht="42" customHeight="1" x14ac:dyDescent="0.3">
      <c r="A2" s="3">
        <v>1001</v>
      </c>
      <c r="B2" s="4" t="s">
        <v>9</v>
      </c>
      <c r="C2" s="4" t="s">
        <v>10</v>
      </c>
      <c r="D2" s="4">
        <v>2</v>
      </c>
      <c r="E2" s="3">
        <v>11610</v>
      </c>
      <c r="F2" s="5" t="s">
        <v>68</v>
      </c>
      <c r="G2" s="2">
        <f>E2/D2</f>
        <v>5805</v>
      </c>
    </row>
    <row r="3" spans="1:26" ht="130.5" customHeight="1" x14ac:dyDescent="0.3">
      <c r="A3" s="23">
        <v>1002</v>
      </c>
      <c r="B3" s="6" t="s">
        <v>14</v>
      </c>
      <c r="C3" s="3" t="s">
        <v>15</v>
      </c>
      <c r="D3" s="4">
        <v>8</v>
      </c>
      <c r="E3" s="3">
        <v>46610</v>
      </c>
      <c r="F3" s="6" t="s">
        <v>69</v>
      </c>
      <c r="G3" s="2">
        <f t="shared" ref="G3:G41" si="0">E3/D3</f>
        <v>5826.25</v>
      </c>
      <c r="J3" s="12" t="s">
        <v>123</v>
      </c>
      <c r="K3" s="12"/>
    </row>
    <row r="4" spans="1:26" ht="43.2" x14ac:dyDescent="0.3">
      <c r="A4" s="3">
        <v>1003</v>
      </c>
      <c r="B4" s="4" t="s">
        <v>21</v>
      </c>
      <c r="C4" s="3" t="s">
        <v>22</v>
      </c>
      <c r="D4" s="4">
        <v>4</v>
      </c>
      <c r="E4" s="3">
        <v>22353</v>
      </c>
      <c r="F4" s="7" t="s">
        <v>70</v>
      </c>
      <c r="G4" s="2">
        <f t="shared" si="0"/>
        <v>5588.25</v>
      </c>
      <c r="J4" s="3"/>
      <c r="K4" s="3"/>
    </row>
    <row r="5" spans="1:26" ht="28.8" x14ac:dyDescent="0.3">
      <c r="A5" s="3">
        <v>1004</v>
      </c>
      <c r="B5" s="4" t="s">
        <v>9</v>
      </c>
      <c r="C5" s="3" t="s">
        <v>15</v>
      </c>
      <c r="D5" s="4">
        <v>3</v>
      </c>
      <c r="E5" s="3">
        <v>14968</v>
      </c>
      <c r="F5" s="7" t="s">
        <v>71</v>
      </c>
      <c r="G5" s="2">
        <f t="shared" si="0"/>
        <v>4989.333333333333</v>
      </c>
      <c r="J5" s="3" t="s">
        <v>124</v>
      </c>
      <c r="K5" s="3">
        <v>5525.2049404761901</v>
      </c>
      <c r="T5" t="s">
        <v>151</v>
      </c>
    </row>
    <row r="6" spans="1:26" ht="28.8" x14ac:dyDescent="0.3">
      <c r="A6" s="3">
        <v>1005</v>
      </c>
      <c r="B6" s="4" t="s">
        <v>14</v>
      </c>
      <c r="C6" s="3" t="s">
        <v>22</v>
      </c>
      <c r="D6" s="4">
        <v>2</v>
      </c>
      <c r="E6" s="3">
        <v>12038</v>
      </c>
      <c r="F6" s="7" t="s">
        <v>72</v>
      </c>
      <c r="G6" s="2">
        <f t="shared" si="0"/>
        <v>6019</v>
      </c>
      <c r="J6" s="3" t="s">
        <v>125</v>
      </c>
      <c r="K6" s="3">
        <v>98.781025930826374</v>
      </c>
      <c r="T6">
        <v>4115.1000000000004</v>
      </c>
      <c r="Y6" s="1" t="s">
        <v>150</v>
      </c>
      <c r="Z6" s="22">
        <v>0.2</v>
      </c>
    </row>
    <row r="7" spans="1:26" ht="86.4" x14ac:dyDescent="0.3">
      <c r="A7" s="23">
        <v>1006</v>
      </c>
      <c r="B7" s="4" t="s">
        <v>21</v>
      </c>
      <c r="C7" s="3" t="s">
        <v>22</v>
      </c>
      <c r="D7" s="4">
        <v>8</v>
      </c>
      <c r="E7" s="3">
        <v>42040</v>
      </c>
      <c r="F7" s="7" t="s">
        <v>74</v>
      </c>
      <c r="G7" s="2">
        <f t="shared" si="0"/>
        <v>5255</v>
      </c>
      <c r="J7" s="3" t="s">
        <v>126</v>
      </c>
      <c r="K7" s="3">
        <v>5591.2250000000004</v>
      </c>
      <c r="Y7" s="1" t="s">
        <v>138</v>
      </c>
      <c r="Z7" s="1">
        <f>1.271*K9</f>
        <v>794.05224619899582</v>
      </c>
    </row>
    <row r="8" spans="1:26" ht="28.8" x14ac:dyDescent="0.3">
      <c r="A8" s="3">
        <v>1007</v>
      </c>
      <c r="B8" s="4" t="s">
        <v>9</v>
      </c>
      <c r="C8" s="3" t="s">
        <v>15</v>
      </c>
      <c r="D8" s="4">
        <v>3</v>
      </c>
      <c r="E8" s="3">
        <v>13862</v>
      </c>
      <c r="F8" s="7" t="s">
        <v>75</v>
      </c>
      <c r="G8" s="2">
        <f t="shared" si="0"/>
        <v>4620.666666666667</v>
      </c>
      <c r="J8" s="3" t="s">
        <v>127</v>
      </c>
      <c r="K8" s="3" t="e">
        <v>#N/A</v>
      </c>
      <c r="Y8" s="1" t="s">
        <v>147</v>
      </c>
      <c r="Z8" s="1">
        <v>1.2709999999999999</v>
      </c>
    </row>
    <row r="9" spans="1:26" ht="57.6" x14ac:dyDescent="0.3">
      <c r="A9" s="3">
        <v>1008</v>
      </c>
      <c r="B9" s="4" t="s">
        <v>14</v>
      </c>
      <c r="C9" s="3" t="s">
        <v>10</v>
      </c>
      <c r="D9" s="4">
        <v>5</v>
      </c>
      <c r="E9" s="3">
        <v>27971</v>
      </c>
      <c r="F9" s="7" t="s">
        <v>77</v>
      </c>
      <c r="G9" s="2">
        <f t="shared" si="0"/>
        <v>5594.2</v>
      </c>
      <c r="J9" s="3" t="s">
        <v>128</v>
      </c>
      <c r="K9" s="3">
        <v>624.74606309913133</v>
      </c>
      <c r="Y9" s="21" t="s">
        <v>148</v>
      </c>
      <c r="Z9" s="1">
        <f>0.2793*Z7</f>
        <v>221.77879236337952</v>
      </c>
    </row>
    <row r="10" spans="1:26" ht="57.6" x14ac:dyDescent="0.3">
      <c r="A10" s="3">
        <v>1009</v>
      </c>
      <c r="B10" s="4" t="s">
        <v>21</v>
      </c>
      <c r="C10" s="3" t="s">
        <v>34</v>
      </c>
      <c r="D10" s="4">
        <v>5</v>
      </c>
      <c r="E10" s="3">
        <v>33368</v>
      </c>
      <c r="F10" s="7" t="s">
        <v>79</v>
      </c>
      <c r="G10" s="2">
        <f t="shared" si="0"/>
        <v>6673.6</v>
      </c>
      <c r="J10" s="3" t="s">
        <v>129</v>
      </c>
      <c r="K10" s="3">
        <v>390307.64335786377</v>
      </c>
      <c r="Y10" s="1" t="s">
        <v>149</v>
      </c>
      <c r="Z10" s="1">
        <f>Z9/3</f>
        <v>73.926264121126508</v>
      </c>
    </row>
    <row r="11" spans="1:26" x14ac:dyDescent="0.3">
      <c r="A11" s="3">
        <v>1010</v>
      </c>
      <c r="B11" s="4" t="s">
        <v>9</v>
      </c>
      <c r="C11" s="3" t="s">
        <v>34</v>
      </c>
      <c r="D11" s="4">
        <v>2</v>
      </c>
      <c r="E11" s="3">
        <v>13087</v>
      </c>
      <c r="F11" s="7" t="s">
        <v>81</v>
      </c>
      <c r="G11" s="2">
        <f t="shared" si="0"/>
        <v>6543.5</v>
      </c>
      <c r="J11" s="3" t="s">
        <v>130</v>
      </c>
      <c r="K11" s="3">
        <v>0.94783487945645595</v>
      </c>
      <c r="Y11" s="1" t="s">
        <v>139</v>
      </c>
      <c r="Z11" s="1">
        <f>T6+(0.85*K9)</f>
        <v>4646.1341536342625</v>
      </c>
    </row>
    <row r="12" spans="1:26" ht="86.4" x14ac:dyDescent="0.3">
      <c r="A12" s="23">
        <v>1011</v>
      </c>
      <c r="B12" s="4" t="s">
        <v>14</v>
      </c>
      <c r="C12" s="3" t="s">
        <v>10</v>
      </c>
      <c r="D12" s="4">
        <v>8</v>
      </c>
      <c r="E12" s="3">
        <v>50974</v>
      </c>
      <c r="F12" s="7" t="s">
        <v>83</v>
      </c>
      <c r="G12" s="2">
        <f t="shared" si="0"/>
        <v>6371.75</v>
      </c>
      <c r="J12" s="3" t="s">
        <v>131</v>
      </c>
      <c r="K12" s="3">
        <v>-0.56061349863726018</v>
      </c>
      <c r="Y12" s="1" t="s">
        <v>140</v>
      </c>
      <c r="Z12" s="1">
        <f>T6+(1.271*K9)</f>
        <v>4909.1522461989962</v>
      </c>
    </row>
    <row r="13" spans="1:26" ht="57.6" x14ac:dyDescent="0.3">
      <c r="A13" s="3">
        <v>1012</v>
      </c>
      <c r="B13" s="4" t="s">
        <v>21</v>
      </c>
      <c r="C13" s="3" t="s">
        <v>22</v>
      </c>
      <c r="D13" s="4">
        <v>6</v>
      </c>
      <c r="E13" s="3">
        <v>37229</v>
      </c>
      <c r="F13" s="7" t="s">
        <v>85</v>
      </c>
      <c r="G13" s="2">
        <f t="shared" si="0"/>
        <v>6204.833333333333</v>
      </c>
      <c r="J13" s="3" t="s">
        <v>132</v>
      </c>
      <c r="K13" s="3">
        <v>3031.6000000000004</v>
      </c>
      <c r="Y13" s="1" t="s">
        <v>141</v>
      </c>
      <c r="Z13" s="1">
        <f>Z9+T6</f>
        <v>4336.8787923633799</v>
      </c>
    </row>
    <row r="14" spans="1:26" x14ac:dyDescent="0.3">
      <c r="A14" s="3">
        <v>1013</v>
      </c>
      <c r="B14" s="4" t="s">
        <v>9</v>
      </c>
      <c r="C14" s="3" t="s">
        <v>34</v>
      </c>
      <c r="D14" s="4">
        <v>1</v>
      </c>
      <c r="E14" s="3">
        <v>5429</v>
      </c>
      <c r="F14" s="4" t="s">
        <v>87</v>
      </c>
      <c r="G14" s="2">
        <f t="shared" si="0"/>
        <v>5429</v>
      </c>
      <c r="J14" s="3" t="s">
        <v>133</v>
      </c>
      <c r="K14" s="3">
        <v>3642</v>
      </c>
    </row>
    <row r="15" spans="1:26" x14ac:dyDescent="0.3">
      <c r="A15" s="3">
        <v>1014</v>
      </c>
      <c r="B15" s="6" t="s">
        <v>14</v>
      </c>
      <c r="C15" s="3" t="s">
        <v>10</v>
      </c>
      <c r="D15" s="4">
        <v>1</v>
      </c>
      <c r="E15" s="3">
        <v>3642</v>
      </c>
      <c r="F15" s="4" t="s">
        <v>89</v>
      </c>
      <c r="G15" s="2">
        <f t="shared" si="0"/>
        <v>3642</v>
      </c>
      <c r="J15" s="3" t="s">
        <v>134</v>
      </c>
      <c r="K15" s="3">
        <v>6673.6</v>
      </c>
    </row>
    <row r="16" spans="1:26" ht="57.6" x14ac:dyDescent="0.3">
      <c r="A16" s="3">
        <v>1015</v>
      </c>
      <c r="B16" s="4" t="s">
        <v>21</v>
      </c>
      <c r="C16" s="3" t="s">
        <v>15</v>
      </c>
      <c r="D16" s="4">
        <v>6</v>
      </c>
      <c r="E16" s="3">
        <v>35466</v>
      </c>
      <c r="F16" s="7" t="s">
        <v>91</v>
      </c>
      <c r="G16" s="2">
        <f t="shared" si="0"/>
        <v>5911</v>
      </c>
      <c r="J16" s="3" t="s">
        <v>135</v>
      </c>
      <c r="K16" s="3">
        <v>221008.1976190476</v>
      </c>
    </row>
    <row r="17" spans="1:11" x14ac:dyDescent="0.3">
      <c r="A17" s="3">
        <v>1016</v>
      </c>
      <c r="B17" s="4" t="s">
        <v>9</v>
      </c>
      <c r="C17" s="3" t="s">
        <v>22</v>
      </c>
      <c r="D17" s="4">
        <v>1</v>
      </c>
      <c r="E17" s="3">
        <v>4994</v>
      </c>
      <c r="F17" s="4" t="s">
        <v>92</v>
      </c>
      <c r="G17" s="2">
        <f t="shared" si="0"/>
        <v>4994</v>
      </c>
      <c r="J17" s="3" t="s">
        <v>136</v>
      </c>
      <c r="K17" s="3">
        <v>40</v>
      </c>
    </row>
    <row r="18" spans="1:11" ht="72" x14ac:dyDescent="0.3">
      <c r="A18" s="23">
        <v>1017</v>
      </c>
      <c r="B18" s="4" t="s">
        <v>14</v>
      </c>
      <c r="C18" s="3" t="s">
        <v>34</v>
      </c>
      <c r="D18" s="4">
        <v>7</v>
      </c>
      <c r="E18" s="3">
        <v>36859</v>
      </c>
      <c r="F18" s="7" t="s">
        <v>94</v>
      </c>
      <c r="G18" s="2">
        <f t="shared" si="0"/>
        <v>5265.5714285714284</v>
      </c>
    </row>
    <row r="19" spans="1:11" ht="28.8" x14ac:dyDescent="0.3">
      <c r="A19" s="3">
        <v>1018</v>
      </c>
      <c r="B19" s="4" t="s">
        <v>21</v>
      </c>
      <c r="C19" s="3" t="s">
        <v>34</v>
      </c>
      <c r="D19" s="4">
        <v>2</v>
      </c>
      <c r="E19" s="3">
        <v>11523</v>
      </c>
      <c r="F19" s="7" t="s">
        <v>96</v>
      </c>
      <c r="G19" s="2">
        <f t="shared" si="0"/>
        <v>5761.5</v>
      </c>
      <c r="J19" s="1" t="s">
        <v>25</v>
      </c>
      <c r="K19" s="1">
        <f>_xlfn.QUARTILE.INC(G2:G41,1)</f>
        <v>5156.6875</v>
      </c>
    </row>
    <row r="20" spans="1:11" ht="57.6" x14ac:dyDescent="0.3">
      <c r="A20" s="3">
        <v>1019</v>
      </c>
      <c r="B20" s="4" t="s">
        <v>9</v>
      </c>
      <c r="C20" s="3" t="s">
        <v>10</v>
      </c>
      <c r="D20" s="4">
        <v>6</v>
      </c>
      <c r="E20" s="3">
        <v>37914</v>
      </c>
      <c r="F20" s="7" t="s">
        <v>98</v>
      </c>
      <c r="G20" s="2">
        <f t="shared" si="0"/>
        <v>6319</v>
      </c>
      <c r="J20" s="1" t="s">
        <v>27</v>
      </c>
      <c r="K20" s="1">
        <f>_xlfn.QUARTILE.INC(G2:G41,2)</f>
        <v>5591.2250000000004</v>
      </c>
    </row>
    <row r="21" spans="1:11" ht="57.6" x14ac:dyDescent="0.3">
      <c r="A21" s="3">
        <v>1020</v>
      </c>
      <c r="B21" s="4" t="s">
        <v>14</v>
      </c>
      <c r="C21" s="3" t="s">
        <v>15</v>
      </c>
      <c r="D21" s="4">
        <v>5</v>
      </c>
      <c r="E21" s="3">
        <v>28923</v>
      </c>
      <c r="F21" s="7" t="s">
        <v>100</v>
      </c>
      <c r="G21" s="2">
        <f t="shared" si="0"/>
        <v>5784.6</v>
      </c>
      <c r="J21" s="1" t="s">
        <v>28</v>
      </c>
      <c r="K21" s="1">
        <f>_xlfn.QUARTILE.INC(G2:G41,3)</f>
        <v>5847.4375</v>
      </c>
    </row>
    <row r="22" spans="1:11" ht="57.6" x14ac:dyDescent="0.3">
      <c r="A22" s="3">
        <v>1021</v>
      </c>
      <c r="B22" s="4" t="s">
        <v>21</v>
      </c>
      <c r="C22" s="3" t="s">
        <v>22</v>
      </c>
      <c r="D22" s="4">
        <v>6</v>
      </c>
      <c r="E22" s="3">
        <v>36534</v>
      </c>
      <c r="F22" s="7" t="s">
        <v>101</v>
      </c>
      <c r="G22" s="2">
        <f t="shared" si="0"/>
        <v>6089</v>
      </c>
      <c r="J22" s="1" t="s">
        <v>30</v>
      </c>
      <c r="K22" s="1">
        <f>_xlfn.QUARTILE.INC(G2:G41,4)</f>
        <v>6673.6</v>
      </c>
    </row>
    <row r="23" spans="1:11" ht="72" x14ac:dyDescent="0.3">
      <c r="A23" s="23">
        <v>1022</v>
      </c>
      <c r="B23" s="4" t="s">
        <v>9</v>
      </c>
      <c r="C23" s="3" t="s">
        <v>10</v>
      </c>
      <c r="D23" s="4">
        <v>7</v>
      </c>
      <c r="E23" s="3">
        <v>39787</v>
      </c>
      <c r="F23" s="7" t="s">
        <v>102</v>
      </c>
      <c r="G23" s="2">
        <f t="shared" si="0"/>
        <v>5683.8571428571431</v>
      </c>
    </row>
    <row r="24" spans="1:11" ht="28.8" x14ac:dyDescent="0.3">
      <c r="A24" s="3">
        <v>1023</v>
      </c>
      <c r="B24" s="4" t="s">
        <v>14</v>
      </c>
      <c r="C24" s="3" t="s">
        <v>34</v>
      </c>
      <c r="D24" s="4">
        <v>3</v>
      </c>
      <c r="E24" s="3">
        <v>16753</v>
      </c>
      <c r="F24" s="7" t="s">
        <v>103</v>
      </c>
      <c r="G24" s="2">
        <f t="shared" si="0"/>
        <v>5584.333333333333</v>
      </c>
    </row>
    <row r="25" spans="1:11" ht="86.4" x14ac:dyDescent="0.3">
      <c r="A25" s="23">
        <v>1024</v>
      </c>
      <c r="B25" s="4" t="s">
        <v>21</v>
      </c>
      <c r="C25" s="3" t="s">
        <v>15</v>
      </c>
      <c r="D25" s="4">
        <v>8</v>
      </c>
      <c r="E25" s="3">
        <v>46462</v>
      </c>
      <c r="F25" s="7" t="s">
        <v>104</v>
      </c>
      <c r="G25" s="2">
        <f t="shared" si="0"/>
        <v>5807.75</v>
      </c>
    </row>
    <row r="26" spans="1:11" ht="28.8" x14ac:dyDescent="0.3">
      <c r="A26" s="3">
        <v>1025</v>
      </c>
      <c r="B26" s="4" t="s">
        <v>9</v>
      </c>
      <c r="C26" s="3" t="s">
        <v>15</v>
      </c>
      <c r="D26" s="4">
        <v>3</v>
      </c>
      <c r="E26" s="3">
        <v>13227</v>
      </c>
      <c r="F26" s="7" t="s">
        <v>105</v>
      </c>
      <c r="G26" s="2">
        <f t="shared" si="0"/>
        <v>4409</v>
      </c>
    </row>
    <row r="27" spans="1:11" ht="57.6" x14ac:dyDescent="0.3">
      <c r="A27" s="3">
        <v>1026</v>
      </c>
      <c r="B27" s="4" t="s">
        <v>14</v>
      </c>
      <c r="C27" s="3" t="s">
        <v>15</v>
      </c>
      <c r="D27" s="4">
        <v>6</v>
      </c>
      <c r="E27" s="3">
        <v>29199</v>
      </c>
      <c r="F27" s="7" t="s">
        <v>106</v>
      </c>
      <c r="G27" s="2">
        <f t="shared" si="0"/>
        <v>4866.5</v>
      </c>
    </row>
    <row r="28" spans="1:11" ht="57.6" x14ac:dyDescent="0.3">
      <c r="A28" s="3">
        <v>1027</v>
      </c>
      <c r="B28" s="4" t="s">
        <v>21</v>
      </c>
      <c r="C28" s="3" t="s">
        <v>22</v>
      </c>
      <c r="D28" s="4">
        <v>6</v>
      </c>
      <c r="E28" s="3">
        <v>30123</v>
      </c>
      <c r="F28" s="7" t="s">
        <v>107</v>
      </c>
      <c r="G28" s="2">
        <f t="shared" si="0"/>
        <v>5020.5</v>
      </c>
    </row>
    <row r="29" spans="1:11" ht="28.8" x14ac:dyDescent="0.3">
      <c r="A29" s="3">
        <v>1028</v>
      </c>
      <c r="B29" s="4" t="s">
        <v>9</v>
      </c>
      <c r="C29" s="3" t="s">
        <v>15</v>
      </c>
      <c r="D29" s="4">
        <v>2</v>
      </c>
      <c r="E29" s="3">
        <v>11281</v>
      </c>
      <c r="F29" s="7" t="s">
        <v>108</v>
      </c>
      <c r="G29" s="2">
        <f t="shared" si="0"/>
        <v>5640.5</v>
      </c>
    </row>
    <row r="30" spans="1:11" x14ac:dyDescent="0.3">
      <c r="A30" s="3">
        <v>1029</v>
      </c>
      <c r="B30" s="4" t="s">
        <v>14</v>
      </c>
      <c r="C30" s="3" t="s">
        <v>10</v>
      </c>
      <c r="D30" s="4">
        <v>1</v>
      </c>
      <c r="E30" s="3">
        <v>5814</v>
      </c>
      <c r="F30" s="7" t="s">
        <v>109</v>
      </c>
      <c r="G30" s="2">
        <f t="shared" si="0"/>
        <v>5814</v>
      </c>
    </row>
    <row r="31" spans="1:11" ht="28.8" x14ac:dyDescent="0.3">
      <c r="A31" s="3">
        <v>1030</v>
      </c>
      <c r="B31" s="4" t="s">
        <v>21</v>
      </c>
      <c r="C31" s="3" t="s">
        <v>34</v>
      </c>
      <c r="D31" s="4">
        <v>3</v>
      </c>
      <c r="E31" s="3">
        <v>19622</v>
      </c>
      <c r="F31" s="7" t="s">
        <v>110</v>
      </c>
      <c r="G31" s="2">
        <f t="shared" si="0"/>
        <v>6540.666666666667</v>
      </c>
    </row>
    <row r="32" spans="1:11" x14ac:dyDescent="0.3">
      <c r="A32" s="3">
        <v>1031</v>
      </c>
      <c r="B32" s="4" t="s">
        <v>9</v>
      </c>
      <c r="C32" s="3" t="s">
        <v>10</v>
      </c>
      <c r="D32" s="4">
        <v>1</v>
      </c>
      <c r="E32" s="3">
        <v>5086</v>
      </c>
      <c r="F32" s="7" t="s">
        <v>111</v>
      </c>
      <c r="G32" s="2">
        <f t="shared" si="0"/>
        <v>5086</v>
      </c>
    </row>
    <row r="33" spans="1:7" ht="57.6" x14ac:dyDescent="0.3">
      <c r="A33" s="3">
        <v>1032</v>
      </c>
      <c r="B33" s="4" t="s">
        <v>14</v>
      </c>
      <c r="C33" s="3" t="s">
        <v>22</v>
      </c>
      <c r="D33" s="4">
        <v>5</v>
      </c>
      <c r="E33" s="3">
        <v>28674</v>
      </c>
      <c r="F33" s="7" t="s">
        <v>112</v>
      </c>
      <c r="G33" s="2">
        <f t="shared" si="0"/>
        <v>5734.8</v>
      </c>
    </row>
    <row r="34" spans="1:7" ht="43.2" x14ac:dyDescent="0.3">
      <c r="A34" s="3">
        <v>1033</v>
      </c>
      <c r="B34" s="4" t="s">
        <v>21</v>
      </c>
      <c r="C34" s="3" t="s">
        <v>10</v>
      </c>
      <c r="D34" s="4">
        <v>4</v>
      </c>
      <c r="E34" s="3">
        <v>20721</v>
      </c>
      <c r="F34" s="7" t="s">
        <v>113</v>
      </c>
      <c r="G34" s="2">
        <f t="shared" si="0"/>
        <v>5180.25</v>
      </c>
    </row>
    <row r="35" spans="1:7" ht="72" x14ac:dyDescent="0.3">
      <c r="A35" s="23">
        <v>1034</v>
      </c>
      <c r="B35" s="4" t="s">
        <v>9</v>
      </c>
      <c r="C35" s="3" t="s">
        <v>10</v>
      </c>
      <c r="D35" s="4">
        <v>7</v>
      </c>
      <c r="E35" s="3">
        <v>41492</v>
      </c>
      <c r="F35" s="7" t="s">
        <v>114</v>
      </c>
      <c r="G35" s="2">
        <f t="shared" si="0"/>
        <v>5927.4285714285716</v>
      </c>
    </row>
    <row r="36" spans="1:7" ht="57.6" x14ac:dyDescent="0.3">
      <c r="A36" s="3">
        <v>1035</v>
      </c>
      <c r="B36" s="4" t="s">
        <v>14</v>
      </c>
      <c r="C36" s="3" t="s">
        <v>10</v>
      </c>
      <c r="D36" s="4">
        <v>6</v>
      </c>
      <c r="E36" s="3">
        <v>31911</v>
      </c>
      <c r="F36" s="7" t="s">
        <v>115</v>
      </c>
      <c r="G36" s="2">
        <f t="shared" si="0"/>
        <v>5318.5</v>
      </c>
    </row>
    <row r="37" spans="1:7" ht="28.8" x14ac:dyDescent="0.3">
      <c r="A37" s="3">
        <v>1036</v>
      </c>
      <c r="B37" s="4" t="s">
        <v>21</v>
      </c>
      <c r="C37" s="3" t="s">
        <v>34</v>
      </c>
      <c r="D37" s="4">
        <v>2</v>
      </c>
      <c r="E37" s="3">
        <v>9177</v>
      </c>
      <c r="F37" s="7" t="s">
        <v>116</v>
      </c>
      <c r="G37" s="2">
        <f t="shared" si="0"/>
        <v>4588.5</v>
      </c>
    </row>
    <row r="38" spans="1:7" ht="43.2" x14ac:dyDescent="0.3">
      <c r="A38" s="3">
        <v>1037</v>
      </c>
      <c r="B38" s="4" t="s">
        <v>9</v>
      </c>
      <c r="C38" s="3" t="s">
        <v>22</v>
      </c>
      <c r="D38" s="4">
        <v>5</v>
      </c>
      <c r="E38" s="3">
        <v>25276</v>
      </c>
      <c r="F38" s="7" t="s">
        <v>117</v>
      </c>
      <c r="G38" s="2">
        <f t="shared" si="0"/>
        <v>5055.2</v>
      </c>
    </row>
    <row r="39" spans="1:7" ht="72" x14ac:dyDescent="0.3">
      <c r="A39" s="23">
        <v>1038</v>
      </c>
      <c r="B39" s="4" t="s">
        <v>14</v>
      </c>
      <c r="C39" s="3" t="s">
        <v>34</v>
      </c>
      <c r="D39" s="4">
        <v>7</v>
      </c>
      <c r="E39" s="3">
        <v>38345</v>
      </c>
      <c r="F39" s="7" t="s">
        <v>118</v>
      </c>
      <c r="G39" s="2">
        <f t="shared" si="0"/>
        <v>5477.8571428571431</v>
      </c>
    </row>
    <row r="40" spans="1:7" ht="28.8" x14ac:dyDescent="0.3">
      <c r="A40" s="3">
        <v>1039</v>
      </c>
      <c r="B40" s="4" t="s">
        <v>21</v>
      </c>
      <c r="C40" s="3" t="s">
        <v>15</v>
      </c>
      <c r="D40" s="4">
        <v>2</v>
      </c>
      <c r="E40" s="3">
        <v>10372</v>
      </c>
      <c r="F40" s="7" t="s">
        <v>119</v>
      </c>
      <c r="G40" s="2">
        <f t="shared" si="0"/>
        <v>5186</v>
      </c>
    </row>
    <row r="41" spans="1:7" ht="57.6" x14ac:dyDescent="0.3">
      <c r="A41" s="3">
        <v>1040</v>
      </c>
      <c r="B41" s="3" t="s">
        <v>9</v>
      </c>
      <c r="C41" s="3" t="s">
        <v>34</v>
      </c>
      <c r="D41" s="4">
        <v>6</v>
      </c>
      <c r="E41" s="3">
        <v>32397</v>
      </c>
      <c r="F41" s="7" t="s">
        <v>120</v>
      </c>
      <c r="G41" s="2">
        <f t="shared" si="0"/>
        <v>5399.5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3EB3-BFA7-42FE-A77F-89C6D3D1404F}">
  <dimension ref="A1:V176"/>
  <sheetViews>
    <sheetView topLeftCell="A96" zoomScale="82" zoomScaleNormal="50" workbookViewId="0">
      <selection activeCell="O158" sqref="O158"/>
    </sheetView>
  </sheetViews>
  <sheetFormatPr baseColWidth="10" defaultColWidth="11.44140625" defaultRowHeight="14.4" x14ac:dyDescent="0.3"/>
  <cols>
    <col min="2" max="2" width="18.44140625" customWidth="1"/>
    <col min="3" max="3" width="19.109375" customWidth="1"/>
    <col min="9" max="9" width="20.5546875" customWidth="1"/>
    <col min="15" max="15" width="21.44140625" customWidth="1"/>
    <col min="17" max="17" width="21.5546875" customWidth="1"/>
    <col min="21" max="21" width="37.109375" customWidth="1"/>
  </cols>
  <sheetData>
    <row r="1" spans="1:15" ht="6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142</v>
      </c>
      <c r="N1" s="14" t="s">
        <v>0</v>
      </c>
      <c r="O1" s="14" t="s">
        <v>143</v>
      </c>
    </row>
    <row r="2" spans="1:15" x14ac:dyDescent="0.3">
      <c r="A2" s="10" t="s">
        <v>8</v>
      </c>
      <c r="B2" s="10" t="s">
        <v>9</v>
      </c>
      <c r="C2" s="10" t="s">
        <v>10</v>
      </c>
      <c r="D2" s="10">
        <v>2</v>
      </c>
      <c r="E2" s="10">
        <v>11610</v>
      </c>
      <c r="F2" s="10">
        <v>1</v>
      </c>
      <c r="G2" s="10">
        <v>6950</v>
      </c>
      <c r="H2" s="10" t="s">
        <v>11</v>
      </c>
      <c r="I2" s="10">
        <v>2</v>
      </c>
      <c r="N2" s="10">
        <v>1001</v>
      </c>
      <c r="O2" s="15">
        <f>AVERAGE(I2:I3)</f>
        <v>2</v>
      </c>
    </row>
    <row r="3" spans="1:15" x14ac:dyDescent="0.3">
      <c r="A3" s="10" t="s">
        <v>8</v>
      </c>
      <c r="B3" s="10" t="s">
        <v>9</v>
      </c>
      <c r="C3" s="10" t="s">
        <v>10</v>
      </c>
      <c r="D3" s="10">
        <v>2</v>
      </c>
      <c r="E3" s="10">
        <v>11610</v>
      </c>
      <c r="F3" s="10">
        <v>2</v>
      </c>
      <c r="G3" s="10">
        <v>4660</v>
      </c>
      <c r="H3" s="10" t="s">
        <v>12</v>
      </c>
      <c r="I3" s="10">
        <v>2</v>
      </c>
      <c r="K3" s="18"/>
      <c r="L3" s="18"/>
      <c r="N3" s="10">
        <v>1002</v>
      </c>
      <c r="O3" s="15">
        <f>AVERAGE(I4:I11)</f>
        <v>2.75</v>
      </c>
    </row>
    <row r="4" spans="1:15" x14ac:dyDescent="0.3">
      <c r="A4" s="24" t="s">
        <v>13</v>
      </c>
      <c r="B4" s="10" t="s">
        <v>14</v>
      </c>
      <c r="C4" s="10" t="s">
        <v>15</v>
      </c>
      <c r="D4" s="10">
        <v>8</v>
      </c>
      <c r="E4" s="10">
        <v>46610</v>
      </c>
      <c r="F4" s="10">
        <v>1</v>
      </c>
      <c r="G4" s="10">
        <v>5660</v>
      </c>
      <c r="H4" s="10" t="s">
        <v>16</v>
      </c>
      <c r="I4" s="10">
        <v>3</v>
      </c>
      <c r="N4" s="10">
        <v>1003</v>
      </c>
      <c r="O4" s="15">
        <f>AVERAGE(I12:I15)</f>
        <v>2.75</v>
      </c>
    </row>
    <row r="5" spans="1:15" x14ac:dyDescent="0.3">
      <c r="A5" s="24" t="s">
        <v>13</v>
      </c>
      <c r="B5" s="10" t="s">
        <v>14</v>
      </c>
      <c r="C5" s="10" t="s">
        <v>15</v>
      </c>
      <c r="D5" s="10">
        <v>8</v>
      </c>
      <c r="E5" s="10">
        <v>46610</v>
      </c>
      <c r="F5" s="10">
        <v>2</v>
      </c>
      <c r="G5" s="10">
        <v>4343</v>
      </c>
      <c r="H5" s="10" t="s">
        <v>11</v>
      </c>
      <c r="I5" s="10">
        <v>2</v>
      </c>
      <c r="N5" s="10">
        <v>1004</v>
      </c>
      <c r="O5" s="15">
        <f>AVERAGE(I16:I18)</f>
        <v>2.6666666666666665</v>
      </c>
    </row>
    <row r="6" spans="1:15" x14ac:dyDescent="0.3">
      <c r="A6" s="24" t="s">
        <v>13</v>
      </c>
      <c r="B6" s="10" t="s">
        <v>14</v>
      </c>
      <c r="C6" s="10" t="s">
        <v>15</v>
      </c>
      <c r="D6" s="10">
        <v>8</v>
      </c>
      <c r="E6" s="10">
        <v>46610</v>
      </c>
      <c r="F6" s="10">
        <v>3</v>
      </c>
      <c r="G6" s="10">
        <v>4104</v>
      </c>
      <c r="H6" s="10" t="s">
        <v>18</v>
      </c>
      <c r="I6" s="10">
        <v>3</v>
      </c>
      <c r="N6" s="10">
        <v>1005</v>
      </c>
      <c r="O6" s="15">
        <f>AVERAGE(I19:I20)</f>
        <v>2</v>
      </c>
    </row>
    <row r="7" spans="1:15" x14ac:dyDescent="0.3">
      <c r="A7" s="24" t="s">
        <v>13</v>
      </c>
      <c r="B7" s="10" t="s">
        <v>14</v>
      </c>
      <c r="C7" s="10" t="s">
        <v>15</v>
      </c>
      <c r="D7" s="10">
        <v>8</v>
      </c>
      <c r="E7" s="10">
        <v>46610</v>
      </c>
      <c r="F7" s="10">
        <v>4</v>
      </c>
      <c r="G7" s="10">
        <v>7454</v>
      </c>
      <c r="H7" s="10" t="s">
        <v>18</v>
      </c>
      <c r="I7" s="10">
        <v>4</v>
      </c>
      <c r="N7" s="10">
        <v>1006</v>
      </c>
      <c r="O7" s="15">
        <f>AVERAGE(I21:I28)</f>
        <v>2.625</v>
      </c>
    </row>
    <row r="8" spans="1:15" x14ac:dyDescent="0.3">
      <c r="A8" s="24" t="s">
        <v>13</v>
      </c>
      <c r="B8" s="10" t="s">
        <v>14</v>
      </c>
      <c r="C8" s="10" t="s">
        <v>15</v>
      </c>
      <c r="D8" s="10">
        <v>8</v>
      </c>
      <c r="E8" s="10">
        <v>46610</v>
      </c>
      <c r="F8" s="10">
        <v>5</v>
      </c>
      <c r="G8" s="10">
        <v>6889</v>
      </c>
      <c r="H8" s="10" t="s">
        <v>11</v>
      </c>
      <c r="I8" s="10">
        <v>2</v>
      </c>
      <c r="N8" s="10">
        <v>1007</v>
      </c>
      <c r="O8" s="15">
        <f>AVERAGE(I29:I31)</f>
        <v>2.6666666666666665</v>
      </c>
    </row>
    <row r="9" spans="1:15" x14ac:dyDescent="0.3">
      <c r="A9" s="24" t="s">
        <v>13</v>
      </c>
      <c r="B9" s="10" t="s">
        <v>14</v>
      </c>
      <c r="C9" s="10" t="s">
        <v>15</v>
      </c>
      <c r="D9" s="10">
        <v>8</v>
      </c>
      <c r="E9" s="10">
        <v>46610</v>
      </c>
      <c r="F9" s="10">
        <v>6</v>
      </c>
      <c r="G9" s="10">
        <v>7064</v>
      </c>
      <c r="H9" s="10" t="s">
        <v>19</v>
      </c>
      <c r="I9" s="10">
        <v>2</v>
      </c>
      <c r="N9" s="10">
        <v>1008</v>
      </c>
      <c r="O9" s="15">
        <f>AVERAGE(I32:I36)</f>
        <v>2.8</v>
      </c>
    </row>
    <row r="10" spans="1:15" x14ac:dyDescent="0.3">
      <c r="A10" s="24" t="s">
        <v>13</v>
      </c>
      <c r="B10" s="10" t="s">
        <v>14</v>
      </c>
      <c r="C10" s="10" t="s">
        <v>15</v>
      </c>
      <c r="D10" s="10">
        <v>8</v>
      </c>
      <c r="E10" s="10">
        <v>46610</v>
      </c>
      <c r="F10" s="10">
        <v>7</v>
      </c>
      <c r="G10" s="10">
        <v>4744</v>
      </c>
      <c r="H10" s="10" t="s">
        <v>11</v>
      </c>
      <c r="I10" s="10">
        <v>3</v>
      </c>
      <c r="N10" s="10">
        <v>1009</v>
      </c>
      <c r="O10" s="15">
        <f>AVERAGE(I37:I41)</f>
        <v>2.2000000000000002</v>
      </c>
    </row>
    <row r="11" spans="1:15" x14ac:dyDescent="0.3">
      <c r="A11" s="24" t="s">
        <v>13</v>
      </c>
      <c r="B11" s="10" t="s">
        <v>14</v>
      </c>
      <c r="C11" s="10" t="s">
        <v>15</v>
      </c>
      <c r="D11" s="10">
        <v>8</v>
      </c>
      <c r="E11" s="10">
        <v>46610</v>
      </c>
      <c r="F11" s="10">
        <v>8</v>
      </c>
      <c r="G11" s="10">
        <v>6352</v>
      </c>
      <c r="H11" s="10" t="s">
        <v>11</v>
      </c>
      <c r="I11" s="10">
        <v>3</v>
      </c>
      <c r="N11" s="10">
        <v>1010</v>
      </c>
      <c r="O11" s="15">
        <f>AVERAGE(I42:I43)</f>
        <v>3</v>
      </c>
    </row>
    <row r="12" spans="1:15" x14ac:dyDescent="0.3">
      <c r="A12" s="10" t="s">
        <v>20</v>
      </c>
      <c r="B12" s="10" t="s">
        <v>21</v>
      </c>
      <c r="C12" s="10" t="s">
        <v>22</v>
      </c>
      <c r="D12" s="10">
        <v>4</v>
      </c>
      <c r="E12" s="10">
        <v>22353</v>
      </c>
      <c r="F12" s="10">
        <v>1</v>
      </c>
      <c r="G12" s="10">
        <v>6025</v>
      </c>
      <c r="H12" s="10" t="s">
        <v>11</v>
      </c>
      <c r="I12" s="10">
        <v>1</v>
      </c>
      <c r="N12" s="10">
        <v>1011</v>
      </c>
      <c r="O12" s="15">
        <f>AVERAGE(I44:I51)</f>
        <v>2.625</v>
      </c>
    </row>
    <row r="13" spans="1:15" x14ac:dyDescent="0.3">
      <c r="A13" s="10" t="s">
        <v>20</v>
      </c>
      <c r="B13" s="10" t="s">
        <v>21</v>
      </c>
      <c r="C13" s="10" t="s">
        <v>22</v>
      </c>
      <c r="D13" s="10">
        <v>4</v>
      </c>
      <c r="E13" s="10">
        <v>22353</v>
      </c>
      <c r="F13" s="10">
        <v>2</v>
      </c>
      <c r="G13" s="10">
        <v>6517</v>
      </c>
      <c r="H13" s="10" t="s">
        <v>18</v>
      </c>
      <c r="I13" s="10">
        <v>4</v>
      </c>
      <c r="N13" s="10">
        <v>1012</v>
      </c>
      <c r="O13" s="15">
        <f>AVERAGE(I52:I57)</f>
        <v>2.1666666666666665</v>
      </c>
    </row>
    <row r="14" spans="1:15" x14ac:dyDescent="0.3">
      <c r="A14" s="10" t="s">
        <v>20</v>
      </c>
      <c r="B14" s="10" t="s">
        <v>21</v>
      </c>
      <c r="C14" s="10" t="s">
        <v>22</v>
      </c>
      <c r="D14" s="10">
        <v>4</v>
      </c>
      <c r="E14" s="10">
        <v>22353</v>
      </c>
      <c r="F14" s="10">
        <v>3</v>
      </c>
      <c r="G14" s="10">
        <v>5318</v>
      </c>
      <c r="H14" s="10" t="s">
        <v>18</v>
      </c>
      <c r="I14" s="10">
        <v>4</v>
      </c>
      <c r="N14" s="10">
        <v>1013</v>
      </c>
      <c r="O14" s="15">
        <f>AVERAGE(I58)</f>
        <v>3</v>
      </c>
    </row>
    <row r="15" spans="1:15" x14ac:dyDescent="0.3">
      <c r="A15" s="10" t="s">
        <v>20</v>
      </c>
      <c r="B15" s="10" t="s">
        <v>21</v>
      </c>
      <c r="C15" s="10" t="s">
        <v>22</v>
      </c>
      <c r="D15" s="10">
        <v>4</v>
      </c>
      <c r="E15" s="10">
        <v>22353</v>
      </c>
      <c r="F15" s="10">
        <v>4</v>
      </c>
      <c r="G15" s="10">
        <v>4493</v>
      </c>
      <c r="H15" s="10" t="s">
        <v>18</v>
      </c>
      <c r="I15" s="10">
        <v>2</v>
      </c>
      <c r="N15" s="10">
        <v>1014</v>
      </c>
      <c r="O15" s="15">
        <f>AVERAGE(I59)</f>
        <v>2</v>
      </c>
    </row>
    <row r="16" spans="1:15" x14ac:dyDescent="0.3">
      <c r="A16" s="10" t="s">
        <v>23</v>
      </c>
      <c r="B16" s="10" t="s">
        <v>9</v>
      </c>
      <c r="C16" s="10" t="s">
        <v>15</v>
      </c>
      <c r="D16" s="10">
        <v>3</v>
      </c>
      <c r="E16" s="10">
        <v>14968</v>
      </c>
      <c r="F16" s="10">
        <v>1</v>
      </c>
      <c r="G16" s="10">
        <v>5074</v>
      </c>
      <c r="H16" s="10" t="s">
        <v>12</v>
      </c>
      <c r="I16" s="10">
        <v>3</v>
      </c>
      <c r="N16" s="10">
        <v>1015</v>
      </c>
      <c r="O16" s="15">
        <f>AVERAGE(I60:I65)</f>
        <v>2.8333333333333335</v>
      </c>
    </row>
    <row r="17" spans="1:15" x14ac:dyDescent="0.3">
      <c r="A17" s="10" t="s">
        <v>23</v>
      </c>
      <c r="B17" s="10" t="s">
        <v>9</v>
      </c>
      <c r="C17" s="10" t="s">
        <v>15</v>
      </c>
      <c r="D17" s="10">
        <v>3</v>
      </c>
      <c r="E17" s="10">
        <v>14968</v>
      </c>
      <c r="F17" s="10">
        <v>2</v>
      </c>
      <c r="G17" s="10">
        <v>3916</v>
      </c>
      <c r="H17" s="10" t="s">
        <v>19</v>
      </c>
      <c r="I17" s="10">
        <v>2</v>
      </c>
      <c r="N17" s="10">
        <v>1016</v>
      </c>
      <c r="O17" s="15">
        <f>AVERAGE(I66)</f>
        <v>2</v>
      </c>
    </row>
    <row r="18" spans="1:15" x14ac:dyDescent="0.3">
      <c r="A18" s="10" t="s">
        <v>23</v>
      </c>
      <c r="B18" s="10" t="s">
        <v>9</v>
      </c>
      <c r="C18" s="10" t="s">
        <v>15</v>
      </c>
      <c r="D18" s="10">
        <v>3</v>
      </c>
      <c r="E18" s="10">
        <v>14968</v>
      </c>
      <c r="F18" s="10">
        <v>3</v>
      </c>
      <c r="G18" s="10">
        <v>5978</v>
      </c>
      <c r="H18" s="10" t="s">
        <v>24</v>
      </c>
      <c r="I18" s="10">
        <v>3</v>
      </c>
      <c r="N18" s="10">
        <v>1017</v>
      </c>
      <c r="O18" s="15">
        <f>AVERAGE(I67:I73)</f>
        <v>2.4285714285714284</v>
      </c>
    </row>
    <row r="19" spans="1:15" x14ac:dyDescent="0.3">
      <c r="A19" s="10" t="s">
        <v>26</v>
      </c>
      <c r="B19" s="10" t="s">
        <v>14</v>
      </c>
      <c r="C19" s="10" t="s">
        <v>22</v>
      </c>
      <c r="D19" s="10">
        <v>2</v>
      </c>
      <c r="E19" s="10">
        <v>12038</v>
      </c>
      <c r="F19" s="10">
        <v>1</v>
      </c>
      <c r="G19" s="10">
        <v>5824</v>
      </c>
      <c r="H19" s="10" t="s">
        <v>18</v>
      </c>
      <c r="I19" s="10">
        <v>2</v>
      </c>
      <c r="N19" s="10">
        <v>1018</v>
      </c>
      <c r="O19" s="15">
        <f>AVERAGE(I74:I75)</f>
        <v>2.5</v>
      </c>
    </row>
    <row r="20" spans="1:15" x14ac:dyDescent="0.3">
      <c r="A20" s="10" t="s">
        <v>26</v>
      </c>
      <c r="B20" s="10" t="s">
        <v>14</v>
      </c>
      <c r="C20" s="10" t="s">
        <v>22</v>
      </c>
      <c r="D20" s="10">
        <v>2</v>
      </c>
      <c r="E20" s="10">
        <v>12038</v>
      </c>
      <c r="F20" s="10">
        <v>2</v>
      </c>
      <c r="G20" s="10">
        <v>6214</v>
      </c>
      <c r="H20" s="10" t="s">
        <v>16</v>
      </c>
      <c r="I20" s="10">
        <v>2</v>
      </c>
      <c r="N20" s="10">
        <v>1019</v>
      </c>
      <c r="O20" s="15">
        <f>AVERAGE(I76:I81)</f>
        <v>2.6666666666666665</v>
      </c>
    </row>
    <row r="21" spans="1:15" x14ac:dyDescent="0.3">
      <c r="A21" s="24" t="s">
        <v>29</v>
      </c>
      <c r="B21" s="10" t="s">
        <v>21</v>
      </c>
      <c r="C21" s="10" t="s">
        <v>22</v>
      </c>
      <c r="D21" s="10">
        <v>8</v>
      </c>
      <c r="E21" s="10">
        <v>42040</v>
      </c>
      <c r="F21" s="10">
        <v>1</v>
      </c>
      <c r="G21" s="10">
        <v>3894</v>
      </c>
      <c r="H21" s="10" t="s">
        <v>24</v>
      </c>
      <c r="I21" s="10">
        <v>2</v>
      </c>
      <c r="N21" s="10">
        <v>1020</v>
      </c>
      <c r="O21" s="15">
        <f>AVERAGE(I82:I86)</f>
        <v>2.4</v>
      </c>
    </row>
    <row r="22" spans="1:15" x14ac:dyDescent="0.3">
      <c r="A22" s="24" t="s">
        <v>29</v>
      </c>
      <c r="B22" s="10" t="s">
        <v>21</v>
      </c>
      <c r="C22" s="10" t="s">
        <v>22</v>
      </c>
      <c r="D22" s="10">
        <v>8</v>
      </c>
      <c r="E22" s="10">
        <v>42040</v>
      </c>
      <c r="F22" s="10">
        <v>2</v>
      </c>
      <c r="G22" s="10">
        <v>5985</v>
      </c>
      <c r="H22" s="10" t="s">
        <v>24</v>
      </c>
      <c r="I22" s="10">
        <v>2</v>
      </c>
      <c r="N22" s="10">
        <v>1021</v>
      </c>
      <c r="O22" s="15">
        <f>AVERAGE(I87:I92)</f>
        <v>2.6666666666666665</v>
      </c>
    </row>
    <row r="23" spans="1:15" x14ac:dyDescent="0.3">
      <c r="A23" s="24" t="s">
        <v>29</v>
      </c>
      <c r="B23" s="10" t="s">
        <v>21</v>
      </c>
      <c r="C23" s="10" t="s">
        <v>22</v>
      </c>
      <c r="D23" s="10">
        <v>8</v>
      </c>
      <c r="E23" s="10">
        <v>42040</v>
      </c>
      <c r="F23" s="10">
        <v>3</v>
      </c>
      <c r="G23" s="10">
        <v>5040</v>
      </c>
      <c r="H23" s="10" t="s">
        <v>18</v>
      </c>
      <c r="I23" s="10">
        <v>3</v>
      </c>
      <c r="N23" s="10">
        <v>1022</v>
      </c>
      <c r="O23" s="15">
        <f>AVERAGE(I93:I99)</f>
        <v>2.4285714285714284</v>
      </c>
    </row>
    <row r="24" spans="1:15" x14ac:dyDescent="0.3">
      <c r="A24" s="24" t="s">
        <v>29</v>
      </c>
      <c r="B24" s="10" t="s">
        <v>21</v>
      </c>
      <c r="C24" s="10" t="s">
        <v>22</v>
      </c>
      <c r="D24" s="10">
        <v>8</v>
      </c>
      <c r="E24" s="10">
        <v>42040</v>
      </c>
      <c r="F24" s="10">
        <v>4</v>
      </c>
      <c r="G24" s="10">
        <v>4490</v>
      </c>
      <c r="H24" s="10" t="s">
        <v>19</v>
      </c>
      <c r="I24" s="10">
        <v>3</v>
      </c>
      <c r="N24" s="10">
        <v>1023</v>
      </c>
      <c r="O24" s="15">
        <f>AVERAGE(I100:I102)</f>
        <v>2</v>
      </c>
    </row>
    <row r="25" spans="1:15" x14ac:dyDescent="0.3">
      <c r="A25" s="24" t="s">
        <v>29</v>
      </c>
      <c r="B25" s="10" t="s">
        <v>21</v>
      </c>
      <c r="C25" s="10" t="s">
        <v>22</v>
      </c>
      <c r="D25" s="10">
        <v>8</v>
      </c>
      <c r="E25" s="10">
        <v>42040</v>
      </c>
      <c r="F25" s="10">
        <v>5</v>
      </c>
      <c r="G25" s="10">
        <v>4862</v>
      </c>
      <c r="H25" s="10" t="s">
        <v>12</v>
      </c>
      <c r="I25" s="10">
        <v>3</v>
      </c>
      <c r="N25" s="10">
        <v>1024</v>
      </c>
      <c r="O25" s="15">
        <f>AVERAGE(I103:I110)</f>
        <v>2.125</v>
      </c>
    </row>
    <row r="26" spans="1:15" x14ac:dyDescent="0.3">
      <c r="A26" s="24" t="s">
        <v>29</v>
      </c>
      <c r="B26" s="10" t="s">
        <v>21</v>
      </c>
      <c r="C26" s="10" t="s">
        <v>22</v>
      </c>
      <c r="D26" s="10">
        <v>8</v>
      </c>
      <c r="E26" s="10">
        <v>42040</v>
      </c>
      <c r="F26" s="10">
        <v>6</v>
      </c>
      <c r="G26" s="10">
        <v>6447</v>
      </c>
      <c r="H26" s="10" t="s">
        <v>18</v>
      </c>
      <c r="I26" s="10">
        <v>3</v>
      </c>
      <c r="N26" s="10">
        <v>1025</v>
      </c>
      <c r="O26" s="15">
        <f>AVERAGE(I111:I113)</f>
        <v>3.3333333333333335</v>
      </c>
    </row>
    <row r="27" spans="1:15" x14ac:dyDescent="0.3">
      <c r="A27" s="24" t="s">
        <v>29</v>
      </c>
      <c r="B27" s="10" t="s">
        <v>21</v>
      </c>
      <c r="C27" s="10" t="s">
        <v>22</v>
      </c>
      <c r="D27" s="10">
        <v>8</v>
      </c>
      <c r="E27" s="10">
        <v>42040</v>
      </c>
      <c r="F27" s="10">
        <v>7</v>
      </c>
      <c r="G27" s="10">
        <v>6120</v>
      </c>
      <c r="H27" s="10" t="s">
        <v>11</v>
      </c>
      <c r="I27" s="10">
        <v>2</v>
      </c>
      <c r="N27" s="10">
        <v>1026</v>
      </c>
      <c r="O27" s="15">
        <f>AVERAGE(I114:I119)</f>
        <v>2.1666666666666665</v>
      </c>
    </row>
    <row r="28" spans="1:15" x14ac:dyDescent="0.3">
      <c r="A28" s="24" t="s">
        <v>29</v>
      </c>
      <c r="B28" s="10" t="s">
        <v>21</v>
      </c>
      <c r="C28" s="10" t="s">
        <v>22</v>
      </c>
      <c r="D28" s="10">
        <v>8</v>
      </c>
      <c r="E28" s="10">
        <v>42040</v>
      </c>
      <c r="F28" s="10">
        <v>8</v>
      </c>
      <c r="G28" s="10">
        <v>5202</v>
      </c>
      <c r="H28" s="10" t="s">
        <v>19</v>
      </c>
      <c r="I28" s="10">
        <v>3</v>
      </c>
      <c r="N28" s="10">
        <v>1027</v>
      </c>
      <c r="O28" s="15">
        <f>AVERAGE(I120:I125)</f>
        <v>2.1666666666666665</v>
      </c>
    </row>
    <row r="29" spans="1:15" x14ac:dyDescent="0.3">
      <c r="A29" s="10" t="s">
        <v>31</v>
      </c>
      <c r="B29" s="10" t="s">
        <v>9</v>
      </c>
      <c r="C29" s="10" t="s">
        <v>15</v>
      </c>
      <c r="D29" s="10">
        <v>3</v>
      </c>
      <c r="E29" s="10">
        <v>13862</v>
      </c>
      <c r="F29" s="10">
        <v>1</v>
      </c>
      <c r="G29" s="10">
        <v>4070</v>
      </c>
      <c r="H29" s="10" t="s">
        <v>11</v>
      </c>
      <c r="I29" s="10">
        <v>2</v>
      </c>
      <c r="N29" s="10">
        <v>1028</v>
      </c>
      <c r="O29" s="15">
        <f>AVERAGE(I126:I127)</f>
        <v>2.5</v>
      </c>
    </row>
    <row r="30" spans="1:15" x14ac:dyDescent="0.3">
      <c r="A30" s="10" t="s">
        <v>31</v>
      </c>
      <c r="B30" s="10" t="s">
        <v>9</v>
      </c>
      <c r="C30" s="10" t="s">
        <v>15</v>
      </c>
      <c r="D30" s="10">
        <v>3</v>
      </c>
      <c r="E30" s="10">
        <v>13862</v>
      </c>
      <c r="F30" s="10">
        <v>2</v>
      </c>
      <c r="G30" s="10">
        <v>5069</v>
      </c>
      <c r="H30" s="10" t="s">
        <v>16</v>
      </c>
      <c r="I30" s="10">
        <v>2</v>
      </c>
      <c r="N30" s="10">
        <v>1029</v>
      </c>
      <c r="O30" s="15">
        <f>AVERAGE(I128)</f>
        <v>3</v>
      </c>
    </row>
    <row r="31" spans="1:15" x14ac:dyDescent="0.3">
      <c r="A31" s="10" t="s">
        <v>31</v>
      </c>
      <c r="B31" s="10" t="s">
        <v>9</v>
      </c>
      <c r="C31" s="10" t="s">
        <v>15</v>
      </c>
      <c r="D31" s="10">
        <v>3</v>
      </c>
      <c r="E31" s="10">
        <v>13862</v>
      </c>
      <c r="F31" s="10">
        <v>3</v>
      </c>
      <c r="G31" s="10">
        <v>4723</v>
      </c>
      <c r="H31" s="10" t="s">
        <v>11</v>
      </c>
      <c r="I31" s="10">
        <v>4</v>
      </c>
      <c r="N31" s="10">
        <v>1030</v>
      </c>
      <c r="O31" s="15">
        <f>AVERAGE(I129:I131)</f>
        <v>2.3333333333333335</v>
      </c>
    </row>
    <row r="32" spans="1:15" x14ac:dyDescent="0.3">
      <c r="A32" s="10" t="s">
        <v>32</v>
      </c>
      <c r="B32" s="10" t="s">
        <v>14</v>
      </c>
      <c r="C32" s="10" t="s">
        <v>10</v>
      </c>
      <c r="D32" s="10">
        <v>5</v>
      </c>
      <c r="E32" s="10">
        <v>27971</v>
      </c>
      <c r="F32" s="10">
        <v>1</v>
      </c>
      <c r="G32" s="10">
        <v>6797</v>
      </c>
      <c r="H32" s="10" t="s">
        <v>24</v>
      </c>
      <c r="I32" s="10">
        <v>3</v>
      </c>
      <c r="N32" s="10">
        <v>1031</v>
      </c>
      <c r="O32" s="15">
        <f>AVERAGE(I132)</f>
        <v>3</v>
      </c>
    </row>
    <row r="33" spans="1:22" x14ac:dyDescent="0.3">
      <c r="A33" s="10" t="s">
        <v>32</v>
      </c>
      <c r="B33" s="10" t="s">
        <v>14</v>
      </c>
      <c r="C33" s="10" t="s">
        <v>10</v>
      </c>
      <c r="D33" s="10">
        <v>5</v>
      </c>
      <c r="E33" s="10">
        <v>27971</v>
      </c>
      <c r="F33" s="10">
        <v>2</v>
      </c>
      <c r="G33" s="10">
        <v>3790</v>
      </c>
      <c r="H33" s="10" t="s">
        <v>11</v>
      </c>
      <c r="I33" s="10">
        <v>2</v>
      </c>
      <c r="N33" s="10">
        <v>1032</v>
      </c>
      <c r="O33" s="15">
        <f>AVERAGE(I133:I137)</f>
        <v>2.4</v>
      </c>
    </row>
    <row r="34" spans="1:22" x14ac:dyDescent="0.3">
      <c r="A34" s="10" t="s">
        <v>32</v>
      </c>
      <c r="B34" s="10" t="s">
        <v>14</v>
      </c>
      <c r="C34" s="10" t="s">
        <v>10</v>
      </c>
      <c r="D34" s="10">
        <v>5</v>
      </c>
      <c r="E34" s="10">
        <v>27971</v>
      </c>
      <c r="F34" s="10">
        <v>3</v>
      </c>
      <c r="G34" s="10">
        <v>5491</v>
      </c>
      <c r="H34" s="10" t="s">
        <v>18</v>
      </c>
      <c r="I34" s="10">
        <v>3</v>
      </c>
      <c r="N34" s="10">
        <v>1033</v>
      </c>
      <c r="O34" s="15">
        <f>AVERAGE(I138:I141)</f>
        <v>2.5</v>
      </c>
    </row>
    <row r="35" spans="1:22" x14ac:dyDescent="0.3">
      <c r="A35" s="10" t="s">
        <v>32</v>
      </c>
      <c r="B35" s="10" t="s">
        <v>14</v>
      </c>
      <c r="C35" s="10" t="s">
        <v>10</v>
      </c>
      <c r="D35" s="10">
        <v>5</v>
      </c>
      <c r="E35" s="10">
        <v>27971</v>
      </c>
      <c r="F35" s="10">
        <v>4</v>
      </c>
      <c r="G35" s="10">
        <v>4761</v>
      </c>
      <c r="H35" s="10" t="s">
        <v>11</v>
      </c>
      <c r="I35" s="10">
        <v>2</v>
      </c>
      <c r="N35" s="10">
        <v>1034</v>
      </c>
      <c r="O35" s="15">
        <f>AVERAGE(I142:I148)</f>
        <v>2.4285714285714284</v>
      </c>
    </row>
    <row r="36" spans="1:22" x14ac:dyDescent="0.3">
      <c r="A36" s="10" t="s">
        <v>32</v>
      </c>
      <c r="B36" s="10" t="s">
        <v>14</v>
      </c>
      <c r="C36" s="10" t="s">
        <v>10</v>
      </c>
      <c r="D36" s="10">
        <v>5</v>
      </c>
      <c r="E36" s="10">
        <v>27971</v>
      </c>
      <c r="F36" s="10">
        <v>5</v>
      </c>
      <c r="G36" s="10">
        <v>7132</v>
      </c>
      <c r="H36" s="10" t="s">
        <v>16</v>
      </c>
      <c r="I36" s="10">
        <v>4</v>
      </c>
      <c r="N36" s="10">
        <v>1035</v>
      </c>
      <c r="O36" s="15">
        <f>AVERAGE(I149:I154)</f>
        <v>2.1666666666666665</v>
      </c>
    </row>
    <row r="37" spans="1:22" x14ac:dyDescent="0.3">
      <c r="A37" s="10" t="s">
        <v>33</v>
      </c>
      <c r="B37" s="10" t="s">
        <v>21</v>
      </c>
      <c r="C37" s="10" t="s">
        <v>34</v>
      </c>
      <c r="D37" s="10">
        <v>5</v>
      </c>
      <c r="E37" s="10">
        <v>33368</v>
      </c>
      <c r="F37" s="10">
        <v>1</v>
      </c>
      <c r="G37" s="10">
        <v>8201</v>
      </c>
      <c r="H37" s="10" t="s">
        <v>19</v>
      </c>
      <c r="I37" s="10">
        <v>3</v>
      </c>
      <c r="N37" s="10">
        <v>1036</v>
      </c>
      <c r="O37" s="15">
        <f>AVERAGE(I155:I156)</f>
        <v>2.5</v>
      </c>
    </row>
    <row r="38" spans="1:22" x14ac:dyDescent="0.3">
      <c r="A38" s="10" t="s">
        <v>33</v>
      </c>
      <c r="B38" s="10" t="s">
        <v>21</v>
      </c>
      <c r="C38" s="10" t="s">
        <v>34</v>
      </c>
      <c r="D38" s="10">
        <v>5</v>
      </c>
      <c r="E38" s="10">
        <v>33368</v>
      </c>
      <c r="F38" s="10">
        <v>2</v>
      </c>
      <c r="G38" s="10">
        <v>6705</v>
      </c>
      <c r="H38" s="10" t="s">
        <v>18</v>
      </c>
      <c r="I38" s="10">
        <v>2</v>
      </c>
      <c r="N38" s="10">
        <v>1037</v>
      </c>
      <c r="O38" s="15">
        <f>AVERAGE(I157:I161)</f>
        <v>2.6</v>
      </c>
    </row>
    <row r="39" spans="1:22" ht="15" thickBot="1" x14ac:dyDescent="0.35">
      <c r="A39" s="10" t="s">
        <v>33</v>
      </c>
      <c r="B39" s="10" t="s">
        <v>21</v>
      </c>
      <c r="C39" s="10" t="s">
        <v>34</v>
      </c>
      <c r="D39" s="10">
        <v>5</v>
      </c>
      <c r="E39" s="10">
        <v>33368</v>
      </c>
      <c r="F39" s="10">
        <v>3</v>
      </c>
      <c r="G39" s="10">
        <v>7699</v>
      </c>
      <c r="H39" s="10" t="s">
        <v>24</v>
      </c>
      <c r="I39" s="10">
        <v>2</v>
      </c>
      <c r="N39" s="10">
        <v>1038</v>
      </c>
      <c r="O39" s="15">
        <f>AVERAGE(I162:I168)</f>
        <v>2.1428571428571428</v>
      </c>
    </row>
    <row r="40" spans="1:22" x14ac:dyDescent="0.3">
      <c r="A40" s="10" t="s">
        <v>33</v>
      </c>
      <c r="B40" s="10" t="s">
        <v>21</v>
      </c>
      <c r="C40" s="10" t="s">
        <v>34</v>
      </c>
      <c r="D40" s="10">
        <v>5</v>
      </c>
      <c r="E40" s="10">
        <v>33368</v>
      </c>
      <c r="F40" s="10">
        <v>4</v>
      </c>
      <c r="G40" s="10">
        <v>6078</v>
      </c>
      <c r="H40" s="10" t="s">
        <v>19</v>
      </c>
      <c r="I40" s="10">
        <v>2</v>
      </c>
      <c r="N40" s="10">
        <v>1039</v>
      </c>
      <c r="O40" s="15">
        <f>AVERAGE(I169:I170)</f>
        <v>2.5</v>
      </c>
      <c r="Q40" s="17" t="s">
        <v>144</v>
      </c>
      <c r="R40" s="17"/>
      <c r="U40" s="1" t="s">
        <v>150</v>
      </c>
      <c r="V40" s="22">
        <v>0.2</v>
      </c>
    </row>
    <row r="41" spans="1:22" x14ac:dyDescent="0.3">
      <c r="A41" s="10" t="s">
        <v>33</v>
      </c>
      <c r="B41" s="10" t="s">
        <v>21</v>
      </c>
      <c r="C41" s="10" t="s">
        <v>34</v>
      </c>
      <c r="D41" s="10">
        <v>5</v>
      </c>
      <c r="E41" s="10">
        <v>33368</v>
      </c>
      <c r="F41" s="10">
        <v>5</v>
      </c>
      <c r="G41" s="10">
        <v>4685</v>
      </c>
      <c r="H41" s="10" t="s">
        <v>16</v>
      </c>
      <c r="I41" s="10">
        <v>2</v>
      </c>
      <c r="N41" s="10">
        <v>1040</v>
      </c>
      <c r="O41" s="15">
        <f>AVERAGE(I171:I176)</f>
        <v>3</v>
      </c>
      <c r="U41" s="1" t="s">
        <v>138</v>
      </c>
      <c r="V41" s="1">
        <f>1.271*R46</f>
        <v>0.43358433048183026</v>
      </c>
    </row>
    <row r="42" spans="1:22" x14ac:dyDescent="0.3">
      <c r="A42" s="10" t="s">
        <v>35</v>
      </c>
      <c r="B42" s="10" t="s">
        <v>9</v>
      </c>
      <c r="C42" s="10" t="s">
        <v>34</v>
      </c>
      <c r="D42" s="10">
        <v>2</v>
      </c>
      <c r="E42" s="10">
        <v>13087</v>
      </c>
      <c r="F42" s="10">
        <v>1</v>
      </c>
      <c r="G42" s="10">
        <v>8177</v>
      </c>
      <c r="H42" s="10" t="s">
        <v>12</v>
      </c>
      <c r="I42" s="10">
        <v>3</v>
      </c>
      <c r="Q42" t="s">
        <v>76</v>
      </c>
      <c r="R42">
        <v>2.500922619047619</v>
      </c>
      <c r="U42" s="1" t="s">
        <v>147</v>
      </c>
      <c r="V42" s="1">
        <v>1.2709999999999999</v>
      </c>
    </row>
    <row r="43" spans="1:22" x14ac:dyDescent="0.3">
      <c r="A43" s="10" t="s">
        <v>35</v>
      </c>
      <c r="B43" s="10" t="s">
        <v>9</v>
      </c>
      <c r="C43" s="10" t="s">
        <v>34</v>
      </c>
      <c r="D43" s="10">
        <v>2</v>
      </c>
      <c r="E43" s="10">
        <v>13087</v>
      </c>
      <c r="F43" s="10">
        <v>2</v>
      </c>
      <c r="G43" s="10">
        <v>4910</v>
      </c>
      <c r="H43" s="10" t="s">
        <v>24</v>
      </c>
      <c r="I43" s="10">
        <v>3</v>
      </c>
      <c r="N43" t="s">
        <v>151</v>
      </c>
      <c r="Q43" t="s">
        <v>78</v>
      </c>
      <c r="R43">
        <v>5.3938396620053328E-2</v>
      </c>
      <c r="U43" s="21" t="s">
        <v>148</v>
      </c>
      <c r="V43" s="1">
        <f>0.2793*V41</f>
        <v>0.12110010350357518</v>
      </c>
    </row>
    <row r="44" spans="1:22" x14ac:dyDescent="0.3">
      <c r="A44" s="24" t="s">
        <v>36</v>
      </c>
      <c r="B44" s="10" t="s">
        <v>14</v>
      </c>
      <c r="C44" s="10" t="s">
        <v>10</v>
      </c>
      <c r="D44" s="10">
        <v>8</v>
      </c>
      <c r="E44" s="10">
        <v>50974</v>
      </c>
      <c r="F44" s="10">
        <v>1</v>
      </c>
      <c r="G44" s="10">
        <v>5926</v>
      </c>
      <c r="H44" s="10" t="s">
        <v>12</v>
      </c>
      <c r="I44" s="10">
        <v>2</v>
      </c>
      <c r="N44" s="19">
        <v>3.5</v>
      </c>
      <c r="Q44" t="s">
        <v>80</v>
      </c>
      <c r="R44">
        <v>2.5</v>
      </c>
      <c r="U44" s="1" t="s">
        <v>149</v>
      </c>
      <c r="V44" s="1">
        <f>V43/3</f>
        <v>4.0366701167858392E-2</v>
      </c>
    </row>
    <row r="45" spans="1:22" x14ac:dyDescent="0.3">
      <c r="A45" s="24" t="s">
        <v>36</v>
      </c>
      <c r="B45" s="10" t="s">
        <v>14</v>
      </c>
      <c r="C45" s="10" t="s">
        <v>10</v>
      </c>
      <c r="D45" s="10">
        <v>8</v>
      </c>
      <c r="E45" s="10">
        <v>50974</v>
      </c>
      <c r="F45" s="10">
        <v>2</v>
      </c>
      <c r="G45" s="10">
        <v>5244</v>
      </c>
      <c r="H45" s="10" t="s">
        <v>24</v>
      </c>
      <c r="I45" s="10">
        <v>3</v>
      </c>
      <c r="Q45" t="s">
        <v>82</v>
      </c>
      <c r="R45">
        <v>2</v>
      </c>
      <c r="U45" s="1" t="s">
        <v>139</v>
      </c>
      <c r="V45" s="1">
        <f>N44+(0.85*R46)</f>
        <v>3.7899659173167235</v>
      </c>
    </row>
    <row r="46" spans="1:22" x14ac:dyDescent="0.3">
      <c r="A46" s="24" t="s">
        <v>36</v>
      </c>
      <c r="B46" s="10" t="s">
        <v>14</v>
      </c>
      <c r="C46" s="10" t="s">
        <v>10</v>
      </c>
      <c r="D46" s="10">
        <v>8</v>
      </c>
      <c r="E46" s="10">
        <v>50974</v>
      </c>
      <c r="F46" s="10">
        <v>3</v>
      </c>
      <c r="G46" s="10">
        <v>8820</v>
      </c>
      <c r="H46" s="10" t="s">
        <v>24</v>
      </c>
      <c r="I46" s="10">
        <v>2</v>
      </c>
      <c r="Q46" t="s">
        <v>84</v>
      </c>
      <c r="R46">
        <v>0.34113637331379254</v>
      </c>
      <c r="U46" s="1" t="s">
        <v>140</v>
      </c>
      <c r="V46" s="1">
        <f>N44+(1.271*R46)</f>
        <v>3.9335843304818301</v>
      </c>
    </row>
    <row r="47" spans="1:22" x14ac:dyDescent="0.3">
      <c r="A47" s="24" t="s">
        <v>36</v>
      </c>
      <c r="B47" s="10" t="s">
        <v>14</v>
      </c>
      <c r="C47" s="10" t="s">
        <v>10</v>
      </c>
      <c r="D47" s="10">
        <v>8</v>
      </c>
      <c r="E47" s="10">
        <v>50974</v>
      </c>
      <c r="F47" s="10">
        <v>4</v>
      </c>
      <c r="G47" s="10">
        <v>8335</v>
      </c>
      <c r="H47" s="10" t="s">
        <v>12</v>
      </c>
      <c r="I47" s="10">
        <v>1</v>
      </c>
      <c r="Q47" t="s">
        <v>86</v>
      </c>
      <c r="R47">
        <v>0.11637402519768723</v>
      </c>
      <c r="U47" s="1" t="s">
        <v>141</v>
      </c>
      <c r="V47" s="1">
        <f>V43+N44</f>
        <v>3.6211001035035753</v>
      </c>
    </row>
    <row r="48" spans="1:22" x14ac:dyDescent="0.3">
      <c r="A48" s="24" t="s">
        <v>36</v>
      </c>
      <c r="B48" s="10" t="s">
        <v>14</v>
      </c>
      <c r="C48" s="10" t="s">
        <v>10</v>
      </c>
      <c r="D48" s="10">
        <v>8</v>
      </c>
      <c r="E48" s="10">
        <v>50974</v>
      </c>
      <c r="F48" s="10">
        <v>5</v>
      </c>
      <c r="G48" s="10">
        <v>6274</v>
      </c>
      <c r="H48" s="10" t="s">
        <v>19</v>
      </c>
      <c r="I48" s="10">
        <v>3</v>
      </c>
      <c r="Q48" t="s">
        <v>88</v>
      </c>
      <c r="R48">
        <v>-0.52405048898775375</v>
      </c>
    </row>
    <row r="49" spans="1:18" x14ac:dyDescent="0.3">
      <c r="A49" s="24" t="s">
        <v>36</v>
      </c>
      <c r="B49" s="10" t="s">
        <v>14</v>
      </c>
      <c r="C49" s="10" t="s">
        <v>10</v>
      </c>
      <c r="D49" s="10">
        <v>8</v>
      </c>
      <c r="E49" s="10">
        <v>50974</v>
      </c>
      <c r="F49" s="10">
        <v>6</v>
      </c>
      <c r="G49" s="10">
        <v>4828</v>
      </c>
      <c r="H49" s="10" t="s">
        <v>24</v>
      </c>
      <c r="I49" s="10">
        <v>3</v>
      </c>
      <c r="Q49" t="s">
        <v>90</v>
      </c>
      <c r="R49">
        <v>0.27446054884614318</v>
      </c>
    </row>
    <row r="50" spans="1:18" x14ac:dyDescent="0.3">
      <c r="A50" s="24" t="s">
        <v>36</v>
      </c>
      <c r="B50" s="10" t="s">
        <v>14</v>
      </c>
      <c r="C50" s="10" t="s">
        <v>10</v>
      </c>
      <c r="D50" s="10">
        <v>8</v>
      </c>
      <c r="E50" s="10">
        <v>50974</v>
      </c>
      <c r="F50" s="10">
        <v>7</v>
      </c>
      <c r="G50" s="10">
        <v>5639</v>
      </c>
      <c r="H50" s="10" t="s">
        <v>18</v>
      </c>
      <c r="I50" s="10">
        <v>2</v>
      </c>
      <c r="Q50" t="s">
        <v>17</v>
      </c>
      <c r="R50">
        <v>1.3333333333333335</v>
      </c>
    </row>
    <row r="51" spans="1:18" x14ac:dyDescent="0.3">
      <c r="A51" s="24" t="s">
        <v>36</v>
      </c>
      <c r="B51" s="10" t="s">
        <v>14</v>
      </c>
      <c r="C51" s="10" t="s">
        <v>10</v>
      </c>
      <c r="D51" s="10">
        <v>8</v>
      </c>
      <c r="E51" s="10">
        <v>50974</v>
      </c>
      <c r="F51" s="10">
        <v>8</v>
      </c>
      <c r="G51" s="10">
        <v>5908</v>
      </c>
      <c r="H51" s="10" t="s">
        <v>19</v>
      </c>
      <c r="I51" s="10">
        <v>5</v>
      </c>
      <c r="Q51" t="s">
        <v>93</v>
      </c>
      <c r="R51">
        <v>2</v>
      </c>
    </row>
    <row r="52" spans="1:18" x14ac:dyDescent="0.3">
      <c r="A52" s="10" t="s">
        <v>37</v>
      </c>
      <c r="B52" s="10" t="s">
        <v>21</v>
      </c>
      <c r="C52" s="10" t="s">
        <v>22</v>
      </c>
      <c r="D52" s="10">
        <v>6</v>
      </c>
      <c r="E52" s="10">
        <v>37229</v>
      </c>
      <c r="F52" s="10">
        <v>1</v>
      </c>
      <c r="G52" s="10">
        <v>3758</v>
      </c>
      <c r="H52" s="10" t="s">
        <v>16</v>
      </c>
      <c r="I52" s="10">
        <v>2</v>
      </c>
      <c r="Q52" t="s">
        <v>95</v>
      </c>
      <c r="R52">
        <v>3.3333333333333335</v>
      </c>
    </row>
    <row r="53" spans="1:18" x14ac:dyDescent="0.3">
      <c r="A53" s="10" t="s">
        <v>37</v>
      </c>
      <c r="B53" s="10" t="s">
        <v>21</v>
      </c>
      <c r="C53" s="10" t="s">
        <v>22</v>
      </c>
      <c r="D53" s="10">
        <v>6</v>
      </c>
      <c r="E53" s="10">
        <v>37229</v>
      </c>
      <c r="F53" s="10">
        <v>2</v>
      </c>
      <c r="G53" s="10">
        <v>7316</v>
      </c>
      <c r="H53" s="10" t="s">
        <v>18</v>
      </c>
      <c r="I53" s="10">
        <v>3</v>
      </c>
      <c r="Q53" t="s">
        <v>97</v>
      </c>
      <c r="R53">
        <v>100.03690476190476</v>
      </c>
    </row>
    <row r="54" spans="1:18" ht="15" thickBot="1" x14ac:dyDescent="0.35">
      <c r="A54" s="10" t="s">
        <v>37</v>
      </c>
      <c r="B54" s="10" t="s">
        <v>21</v>
      </c>
      <c r="C54" s="10" t="s">
        <v>22</v>
      </c>
      <c r="D54" s="10">
        <v>6</v>
      </c>
      <c r="E54" s="10">
        <v>37229</v>
      </c>
      <c r="F54" s="10">
        <v>3</v>
      </c>
      <c r="G54" s="10">
        <v>5929</v>
      </c>
      <c r="H54" s="10" t="s">
        <v>12</v>
      </c>
      <c r="I54" s="10">
        <v>2</v>
      </c>
      <c r="Q54" s="16" t="s">
        <v>99</v>
      </c>
      <c r="R54" s="16">
        <v>40</v>
      </c>
    </row>
    <row r="55" spans="1:18" x14ac:dyDescent="0.3">
      <c r="A55" s="10" t="s">
        <v>37</v>
      </c>
      <c r="B55" s="10" t="s">
        <v>21</v>
      </c>
      <c r="C55" s="10" t="s">
        <v>22</v>
      </c>
      <c r="D55" s="10">
        <v>6</v>
      </c>
      <c r="E55" s="10">
        <v>37229</v>
      </c>
      <c r="F55" s="10">
        <v>4</v>
      </c>
      <c r="G55" s="10">
        <v>7158</v>
      </c>
      <c r="H55" s="10" t="s">
        <v>19</v>
      </c>
      <c r="I55" s="10">
        <v>1</v>
      </c>
    </row>
    <row r="56" spans="1:18" x14ac:dyDescent="0.3">
      <c r="A56" s="10" t="s">
        <v>37</v>
      </c>
      <c r="B56" s="10" t="s">
        <v>21</v>
      </c>
      <c r="C56" s="10" t="s">
        <v>22</v>
      </c>
      <c r="D56" s="10">
        <v>6</v>
      </c>
      <c r="E56" s="10">
        <v>37229</v>
      </c>
      <c r="F56" s="10">
        <v>5</v>
      </c>
      <c r="G56" s="10">
        <v>8062</v>
      </c>
      <c r="H56" s="10" t="s">
        <v>16</v>
      </c>
      <c r="I56" s="10">
        <v>3</v>
      </c>
      <c r="Q56" s="1" t="s">
        <v>25</v>
      </c>
      <c r="R56" s="1">
        <f>_xlfn.QUARTILE.INC(O2:O41,1)</f>
        <v>2.1666666666666665</v>
      </c>
    </row>
    <row r="57" spans="1:18" x14ac:dyDescent="0.3">
      <c r="A57" s="10" t="s">
        <v>37</v>
      </c>
      <c r="B57" s="10" t="s">
        <v>21</v>
      </c>
      <c r="C57" s="10" t="s">
        <v>22</v>
      </c>
      <c r="D57" s="10">
        <v>6</v>
      </c>
      <c r="E57" s="10">
        <v>37229</v>
      </c>
      <c r="F57" s="10">
        <v>6</v>
      </c>
      <c r="G57" s="10">
        <v>5006</v>
      </c>
      <c r="H57" s="10" t="s">
        <v>16</v>
      </c>
      <c r="I57" s="10">
        <v>2</v>
      </c>
      <c r="Q57" s="1" t="s">
        <v>27</v>
      </c>
      <c r="R57" s="1">
        <f>_xlfn.QUARTILE.INC(O2:O41,2)</f>
        <v>2.5</v>
      </c>
    </row>
    <row r="58" spans="1:18" x14ac:dyDescent="0.3">
      <c r="A58" s="10" t="s">
        <v>38</v>
      </c>
      <c r="B58" s="10" t="s">
        <v>9</v>
      </c>
      <c r="C58" s="10" t="s">
        <v>34</v>
      </c>
      <c r="D58" s="10">
        <v>1</v>
      </c>
      <c r="E58" s="10">
        <v>5429</v>
      </c>
      <c r="F58" s="10">
        <v>1</v>
      </c>
      <c r="G58" s="10">
        <v>5429</v>
      </c>
      <c r="H58" s="10" t="s">
        <v>19</v>
      </c>
      <c r="I58" s="10">
        <v>3</v>
      </c>
      <c r="Q58" s="1" t="s">
        <v>28</v>
      </c>
      <c r="R58" s="1">
        <f>_xlfn.QUARTILE.INC(O2:O41,3)</f>
        <v>2.6875</v>
      </c>
    </row>
    <row r="59" spans="1:18" x14ac:dyDescent="0.3">
      <c r="A59" s="10" t="s">
        <v>39</v>
      </c>
      <c r="B59" s="10" t="s">
        <v>14</v>
      </c>
      <c r="C59" s="10" t="s">
        <v>10</v>
      </c>
      <c r="D59" s="10">
        <v>1</v>
      </c>
      <c r="E59" s="10">
        <v>3642</v>
      </c>
      <c r="F59" s="10">
        <v>1</v>
      </c>
      <c r="G59" s="10">
        <v>3642</v>
      </c>
      <c r="H59" s="10" t="s">
        <v>11</v>
      </c>
      <c r="I59" s="10">
        <v>2</v>
      </c>
      <c r="Q59" s="1" t="s">
        <v>30</v>
      </c>
      <c r="R59" s="1">
        <f>_xlfn.QUARTILE.INC(O2:O41,4)</f>
        <v>3.3333333333333335</v>
      </c>
    </row>
    <row r="60" spans="1:18" x14ac:dyDescent="0.3">
      <c r="A60" s="10" t="s">
        <v>40</v>
      </c>
      <c r="B60" s="10" t="s">
        <v>21</v>
      </c>
      <c r="C60" s="10" t="s">
        <v>15</v>
      </c>
      <c r="D60" s="10">
        <v>6</v>
      </c>
      <c r="E60" s="10">
        <v>35466</v>
      </c>
      <c r="F60" s="10">
        <v>1</v>
      </c>
      <c r="G60" s="10">
        <v>5704</v>
      </c>
      <c r="H60" s="10" t="s">
        <v>19</v>
      </c>
      <c r="I60" s="10">
        <v>3</v>
      </c>
    </row>
    <row r="61" spans="1:18" x14ac:dyDescent="0.3">
      <c r="A61" s="10" t="s">
        <v>40</v>
      </c>
      <c r="B61" s="10" t="s">
        <v>21</v>
      </c>
      <c r="C61" s="10" t="s">
        <v>15</v>
      </c>
      <c r="D61" s="10">
        <v>6</v>
      </c>
      <c r="E61" s="10">
        <v>35466</v>
      </c>
      <c r="F61" s="10">
        <v>2</v>
      </c>
      <c r="G61" s="10">
        <v>5160</v>
      </c>
      <c r="H61" s="10" t="s">
        <v>18</v>
      </c>
      <c r="I61" s="10">
        <v>2</v>
      </c>
    </row>
    <row r="62" spans="1:18" x14ac:dyDescent="0.3">
      <c r="A62" s="10" t="s">
        <v>40</v>
      </c>
      <c r="B62" s="10" t="s">
        <v>21</v>
      </c>
      <c r="C62" s="10" t="s">
        <v>15</v>
      </c>
      <c r="D62" s="10">
        <v>6</v>
      </c>
      <c r="E62" s="10">
        <v>35466</v>
      </c>
      <c r="F62" s="10">
        <v>3</v>
      </c>
      <c r="G62" s="10">
        <v>5957</v>
      </c>
      <c r="H62" s="10" t="s">
        <v>19</v>
      </c>
      <c r="I62" s="10">
        <v>4</v>
      </c>
    </row>
    <row r="63" spans="1:18" x14ac:dyDescent="0.3">
      <c r="A63" s="10" t="s">
        <v>40</v>
      </c>
      <c r="B63" s="10" t="s">
        <v>21</v>
      </c>
      <c r="C63" s="10" t="s">
        <v>15</v>
      </c>
      <c r="D63" s="10">
        <v>6</v>
      </c>
      <c r="E63" s="10">
        <v>35466</v>
      </c>
      <c r="F63" s="10">
        <v>4</v>
      </c>
      <c r="G63" s="10">
        <v>4230</v>
      </c>
      <c r="H63" s="10" t="s">
        <v>16</v>
      </c>
      <c r="I63" s="10">
        <v>3</v>
      </c>
    </row>
    <row r="64" spans="1:18" x14ac:dyDescent="0.3">
      <c r="A64" s="10" t="s">
        <v>40</v>
      </c>
      <c r="B64" s="10" t="s">
        <v>21</v>
      </c>
      <c r="C64" s="10" t="s">
        <v>15</v>
      </c>
      <c r="D64" s="10">
        <v>6</v>
      </c>
      <c r="E64" s="10">
        <v>35466</v>
      </c>
      <c r="F64" s="10">
        <v>5</v>
      </c>
      <c r="G64" s="10">
        <v>8634</v>
      </c>
      <c r="H64" s="10" t="s">
        <v>19</v>
      </c>
      <c r="I64" s="10">
        <v>2</v>
      </c>
    </row>
    <row r="65" spans="1:9" x14ac:dyDescent="0.3">
      <c r="A65" s="10" t="s">
        <v>40</v>
      </c>
      <c r="B65" s="10" t="s">
        <v>21</v>
      </c>
      <c r="C65" s="10" t="s">
        <v>15</v>
      </c>
      <c r="D65" s="10">
        <v>6</v>
      </c>
      <c r="E65" s="10">
        <v>35466</v>
      </c>
      <c r="F65" s="10">
        <v>6</v>
      </c>
      <c r="G65" s="10">
        <v>5781</v>
      </c>
      <c r="H65" s="10" t="s">
        <v>16</v>
      </c>
      <c r="I65" s="10">
        <v>3</v>
      </c>
    </row>
    <row r="66" spans="1:9" x14ac:dyDescent="0.3">
      <c r="A66" s="10" t="s">
        <v>41</v>
      </c>
      <c r="B66" s="10" t="s">
        <v>9</v>
      </c>
      <c r="C66" s="10" t="s">
        <v>22</v>
      </c>
      <c r="D66" s="10">
        <v>1</v>
      </c>
      <c r="E66" s="10">
        <v>4994</v>
      </c>
      <c r="F66" s="10">
        <v>1</v>
      </c>
      <c r="G66" s="10">
        <v>4994</v>
      </c>
      <c r="H66" s="10" t="s">
        <v>16</v>
      </c>
      <c r="I66" s="10">
        <v>2</v>
      </c>
    </row>
    <row r="67" spans="1:9" x14ac:dyDescent="0.3">
      <c r="A67" s="24" t="s">
        <v>42</v>
      </c>
      <c r="B67" s="10" t="s">
        <v>14</v>
      </c>
      <c r="C67" s="10" t="s">
        <v>34</v>
      </c>
      <c r="D67" s="10">
        <v>7</v>
      </c>
      <c r="E67" s="10">
        <v>36859</v>
      </c>
      <c r="F67" s="10">
        <v>1</v>
      </c>
      <c r="G67" s="10">
        <v>4998</v>
      </c>
      <c r="H67" s="10" t="s">
        <v>16</v>
      </c>
      <c r="I67" s="10">
        <v>4</v>
      </c>
    </row>
    <row r="68" spans="1:9" x14ac:dyDescent="0.3">
      <c r="A68" s="24" t="s">
        <v>42</v>
      </c>
      <c r="B68" s="10" t="s">
        <v>14</v>
      </c>
      <c r="C68" s="10" t="s">
        <v>34</v>
      </c>
      <c r="D68" s="10">
        <v>7</v>
      </c>
      <c r="E68" s="10">
        <v>36859</v>
      </c>
      <c r="F68" s="10">
        <v>2</v>
      </c>
      <c r="G68" s="10">
        <v>5568</v>
      </c>
      <c r="H68" s="10" t="s">
        <v>12</v>
      </c>
      <c r="I68" s="10">
        <v>2</v>
      </c>
    </row>
    <row r="69" spans="1:9" x14ac:dyDescent="0.3">
      <c r="A69" s="24" t="s">
        <v>42</v>
      </c>
      <c r="B69" s="10" t="s">
        <v>14</v>
      </c>
      <c r="C69" s="10" t="s">
        <v>34</v>
      </c>
      <c r="D69" s="10">
        <v>7</v>
      </c>
      <c r="E69" s="10">
        <v>36859</v>
      </c>
      <c r="F69" s="10">
        <v>3</v>
      </c>
      <c r="G69" s="10">
        <v>6132</v>
      </c>
      <c r="H69" s="10" t="s">
        <v>24</v>
      </c>
      <c r="I69" s="10">
        <v>2</v>
      </c>
    </row>
    <row r="70" spans="1:9" x14ac:dyDescent="0.3">
      <c r="A70" s="24" t="s">
        <v>42</v>
      </c>
      <c r="B70" s="10" t="s">
        <v>14</v>
      </c>
      <c r="C70" s="10" t="s">
        <v>34</v>
      </c>
      <c r="D70" s="10">
        <v>7</v>
      </c>
      <c r="E70" s="10">
        <v>36859</v>
      </c>
      <c r="F70" s="10">
        <v>4</v>
      </c>
      <c r="G70" s="10">
        <v>4882</v>
      </c>
      <c r="H70" s="10" t="s">
        <v>19</v>
      </c>
      <c r="I70" s="10">
        <v>2</v>
      </c>
    </row>
    <row r="71" spans="1:9" x14ac:dyDescent="0.3">
      <c r="A71" s="24" t="s">
        <v>42</v>
      </c>
      <c r="B71" s="10" t="s">
        <v>14</v>
      </c>
      <c r="C71" s="10" t="s">
        <v>34</v>
      </c>
      <c r="D71" s="10">
        <v>7</v>
      </c>
      <c r="E71" s="10">
        <v>36859</v>
      </c>
      <c r="F71" s="10">
        <v>5</v>
      </c>
      <c r="G71" s="10">
        <v>5040</v>
      </c>
      <c r="H71" s="10" t="s">
        <v>12</v>
      </c>
      <c r="I71" s="10">
        <v>3</v>
      </c>
    </row>
    <row r="72" spans="1:9" x14ac:dyDescent="0.3">
      <c r="A72" s="24" t="s">
        <v>42</v>
      </c>
      <c r="B72" s="10" t="s">
        <v>14</v>
      </c>
      <c r="C72" s="10" t="s">
        <v>34</v>
      </c>
      <c r="D72" s="10">
        <v>7</v>
      </c>
      <c r="E72" s="10">
        <v>36859</v>
      </c>
      <c r="F72" s="10">
        <v>6</v>
      </c>
      <c r="G72" s="10">
        <v>4366</v>
      </c>
      <c r="H72" s="10" t="s">
        <v>18</v>
      </c>
      <c r="I72" s="10">
        <v>2</v>
      </c>
    </row>
    <row r="73" spans="1:9" x14ac:dyDescent="0.3">
      <c r="A73" s="24" t="s">
        <v>42</v>
      </c>
      <c r="B73" s="10" t="s">
        <v>14</v>
      </c>
      <c r="C73" s="10" t="s">
        <v>34</v>
      </c>
      <c r="D73" s="10">
        <v>7</v>
      </c>
      <c r="E73" s="10">
        <v>36859</v>
      </c>
      <c r="F73" s="10">
        <v>7</v>
      </c>
      <c r="G73" s="10">
        <v>5873</v>
      </c>
      <c r="H73" s="10" t="s">
        <v>18</v>
      </c>
      <c r="I73" s="10">
        <v>2</v>
      </c>
    </row>
    <row r="74" spans="1:9" x14ac:dyDescent="0.3">
      <c r="A74" s="10" t="s">
        <v>43</v>
      </c>
      <c r="B74" s="10" t="s">
        <v>21</v>
      </c>
      <c r="C74" s="10" t="s">
        <v>34</v>
      </c>
      <c r="D74" s="10">
        <v>2</v>
      </c>
      <c r="E74" s="10">
        <v>11523</v>
      </c>
      <c r="F74" s="10">
        <v>1</v>
      </c>
      <c r="G74" s="10">
        <v>6622</v>
      </c>
      <c r="H74" s="10" t="s">
        <v>12</v>
      </c>
      <c r="I74" s="10">
        <v>3</v>
      </c>
    </row>
    <row r="75" spans="1:9" x14ac:dyDescent="0.3">
      <c r="A75" s="10" t="s">
        <v>43</v>
      </c>
      <c r="B75" s="10" t="s">
        <v>21</v>
      </c>
      <c r="C75" s="10" t="s">
        <v>34</v>
      </c>
      <c r="D75" s="10">
        <v>2</v>
      </c>
      <c r="E75" s="10">
        <v>11523</v>
      </c>
      <c r="F75" s="10">
        <v>2</v>
      </c>
      <c r="G75" s="10">
        <v>4901</v>
      </c>
      <c r="H75" s="10" t="s">
        <v>19</v>
      </c>
      <c r="I75" s="10">
        <v>2</v>
      </c>
    </row>
    <row r="76" spans="1:9" x14ac:dyDescent="0.3">
      <c r="A76" s="10" t="s">
        <v>44</v>
      </c>
      <c r="B76" s="10" t="s">
        <v>9</v>
      </c>
      <c r="C76" s="10" t="s">
        <v>10</v>
      </c>
      <c r="D76" s="10">
        <v>6</v>
      </c>
      <c r="E76" s="10">
        <v>37914</v>
      </c>
      <c r="F76" s="10">
        <v>1</v>
      </c>
      <c r="G76" s="10">
        <v>6185</v>
      </c>
      <c r="H76" s="10" t="s">
        <v>11</v>
      </c>
      <c r="I76" s="10">
        <v>3</v>
      </c>
    </row>
    <row r="77" spans="1:9" x14ac:dyDescent="0.3">
      <c r="A77" s="10" t="s">
        <v>44</v>
      </c>
      <c r="B77" s="10" t="s">
        <v>9</v>
      </c>
      <c r="C77" s="10" t="s">
        <v>10</v>
      </c>
      <c r="D77" s="10">
        <v>6</v>
      </c>
      <c r="E77" s="10">
        <v>37914</v>
      </c>
      <c r="F77" s="10">
        <v>2</v>
      </c>
      <c r="G77" s="10">
        <v>7409</v>
      </c>
      <c r="H77" s="10" t="s">
        <v>12</v>
      </c>
      <c r="I77" s="10">
        <v>3</v>
      </c>
    </row>
    <row r="78" spans="1:9" x14ac:dyDescent="0.3">
      <c r="A78" s="10" t="s">
        <v>44</v>
      </c>
      <c r="B78" s="10" t="s">
        <v>9</v>
      </c>
      <c r="C78" s="10" t="s">
        <v>10</v>
      </c>
      <c r="D78" s="10">
        <v>6</v>
      </c>
      <c r="E78" s="10">
        <v>37914</v>
      </c>
      <c r="F78" s="10">
        <v>3</v>
      </c>
      <c r="G78" s="10">
        <v>5928</v>
      </c>
      <c r="H78" s="10" t="s">
        <v>11</v>
      </c>
      <c r="I78" s="10">
        <v>3</v>
      </c>
    </row>
    <row r="79" spans="1:9" x14ac:dyDescent="0.3">
      <c r="A79" s="10" t="s">
        <v>44</v>
      </c>
      <c r="B79" s="10" t="s">
        <v>9</v>
      </c>
      <c r="C79" s="10" t="s">
        <v>10</v>
      </c>
      <c r="D79" s="10">
        <v>6</v>
      </c>
      <c r="E79" s="10">
        <v>37914</v>
      </c>
      <c r="F79" s="10">
        <v>4</v>
      </c>
      <c r="G79" s="10">
        <v>6943</v>
      </c>
      <c r="H79" s="10" t="s">
        <v>18</v>
      </c>
      <c r="I79" s="10">
        <v>3</v>
      </c>
    </row>
    <row r="80" spans="1:9" x14ac:dyDescent="0.3">
      <c r="A80" s="10" t="s">
        <v>44</v>
      </c>
      <c r="B80" s="10" t="s">
        <v>9</v>
      </c>
      <c r="C80" s="10" t="s">
        <v>10</v>
      </c>
      <c r="D80" s="10">
        <v>6</v>
      </c>
      <c r="E80" s="10">
        <v>37914</v>
      </c>
      <c r="F80" s="10">
        <v>5</v>
      </c>
      <c r="G80" s="10">
        <v>4918</v>
      </c>
      <c r="H80" s="10" t="s">
        <v>24</v>
      </c>
      <c r="I80" s="10">
        <v>2</v>
      </c>
    </row>
    <row r="81" spans="1:9" x14ac:dyDescent="0.3">
      <c r="A81" s="10" t="s">
        <v>44</v>
      </c>
      <c r="B81" s="10" t="s">
        <v>9</v>
      </c>
      <c r="C81" s="10" t="s">
        <v>10</v>
      </c>
      <c r="D81" s="10">
        <v>6</v>
      </c>
      <c r="E81" s="10">
        <v>37914</v>
      </c>
      <c r="F81" s="10">
        <v>6</v>
      </c>
      <c r="G81" s="10">
        <v>6531</v>
      </c>
      <c r="H81" s="10" t="s">
        <v>12</v>
      </c>
      <c r="I81" s="10">
        <v>2</v>
      </c>
    </row>
    <row r="82" spans="1:9" x14ac:dyDescent="0.3">
      <c r="A82" s="10" t="s">
        <v>45</v>
      </c>
      <c r="B82" s="10" t="s">
        <v>14</v>
      </c>
      <c r="C82" s="10" t="s">
        <v>15</v>
      </c>
      <c r="D82" s="10">
        <v>5</v>
      </c>
      <c r="E82" s="10">
        <v>28923</v>
      </c>
      <c r="F82" s="10">
        <v>1</v>
      </c>
      <c r="G82" s="10">
        <v>5176</v>
      </c>
      <c r="H82" s="10" t="s">
        <v>24</v>
      </c>
      <c r="I82" s="10">
        <v>4</v>
      </c>
    </row>
    <row r="83" spans="1:9" x14ac:dyDescent="0.3">
      <c r="A83" s="10" t="s">
        <v>45</v>
      </c>
      <c r="B83" s="10" t="s">
        <v>14</v>
      </c>
      <c r="C83" s="10" t="s">
        <v>15</v>
      </c>
      <c r="D83" s="10">
        <v>5</v>
      </c>
      <c r="E83" s="10">
        <v>28923</v>
      </c>
      <c r="F83" s="10">
        <v>2</v>
      </c>
      <c r="G83" s="10">
        <v>3669</v>
      </c>
      <c r="H83" s="10" t="s">
        <v>19</v>
      </c>
      <c r="I83" s="10">
        <v>1</v>
      </c>
    </row>
    <row r="84" spans="1:9" x14ac:dyDescent="0.3">
      <c r="A84" s="10" t="s">
        <v>45</v>
      </c>
      <c r="B84" s="10" t="s">
        <v>14</v>
      </c>
      <c r="C84" s="10" t="s">
        <v>15</v>
      </c>
      <c r="D84" s="10">
        <v>5</v>
      </c>
      <c r="E84" s="10">
        <v>28923</v>
      </c>
      <c r="F84" s="10">
        <v>3</v>
      </c>
      <c r="G84" s="10">
        <v>7236</v>
      </c>
      <c r="H84" s="10" t="s">
        <v>24</v>
      </c>
      <c r="I84" s="10">
        <v>3</v>
      </c>
    </row>
    <row r="85" spans="1:9" x14ac:dyDescent="0.3">
      <c r="A85" s="10" t="s">
        <v>45</v>
      </c>
      <c r="B85" s="10" t="s">
        <v>14</v>
      </c>
      <c r="C85" s="10" t="s">
        <v>15</v>
      </c>
      <c r="D85" s="10">
        <v>5</v>
      </c>
      <c r="E85" s="10">
        <v>28923</v>
      </c>
      <c r="F85" s="10">
        <v>4</v>
      </c>
      <c r="G85" s="10">
        <v>4376</v>
      </c>
      <c r="H85" s="10" t="s">
        <v>19</v>
      </c>
      <c r="I85" s="10">
        <v>2</v>
      </c>
    </row>
    <row r="86" spans="1:9" x14ac:dyDescent="0.3">
      <c r="A86" s="10" t="s">
        <v>45</v>
      </c>
      <c r="B86" s="10" t="s">
        <v>14</v>
      </c>
      <c r="C86" s="10" t="s">
        <v>15</v>
      </c>
      <c r="D86" s="10">
        <v>5</v>
      </c>
      <c r="E86" s="10">
        <v>28923</v>
      </c>
      <c r="F86" s="10">
        <v>5</v>
      </c>
      <c r="G86" s="10">
        <v>8466</v>
      </c>
      <c r="H86" s="10" t="s">
        <v>16</v>
      </c>
      <c r="I86" s="10">
        <v>2</v>
      </c>
    </row>
    <row r="87" spans="1:9" x14ac:dyDescent="0.3">
      <c r="A87" s="10" t="s">
        <v>46</v>
      </c>
      <c r="B87" s="10" t="s">
        <v>21</v>
      </c>
      <c r="C87" s="10" t="s">
        <v>22</v>
      </c>
      <c r="D87" s="10">
        <v>6</v>
      </c>
      <c r="E87" s="10">
        <v>36534</v>
      </c>
      <c r="F87" s="10">
        <v>1</v>
      </c>
      <c r="G87" s="10">
        <v>7753</v>
      </c>
      <c r="H87" s="10" t="s">
        <v>24</v>
      </c>
      <c r="I87" s="10">
        <v>3</v>
      </c>
    </row>
    <row r="88" spans="1:9" x14ac:dyDescent="0.3">
      <c r="A88" s="10" t="s">
        <v>46</v>
      </c>
      <c r="B88" s="10" t="s">
        <v>21</v>
      </c>
      <c r="C88" s="10" t="s">
        <v>22</v>
      </c>
      <c r="D88" s="10">
        <v>6</v>
      </c>
      <c r="E88" s="10">
        <v>36534</v>
      </c>
      <c r="F88" s="10">
        <v>2</v>
      </c>
      <c r="G88" s="10">
        <v>6754</v>
      </c>
      <c r="H88" s="10" t="s">
        <v>19</v>
      </c>
      <c r="I88" s="10">
        <v>2</v>
      </c>
    </row>
    <row r="89" spans="1:9" x14ac:dyDescent="0.3">
      <c r="A89" s="10" t="s">
        <v>46</v>
      </c>
      <c r="B89" s="10" t="s">
        <v>21</v>
      </c>
      <c r="C89" s="10" t="s">
        <v>22</v>
      </c>
      <c r="D89" s="10">
        <v>6</v>
      </c>
      <c r="E89" s="10">
        <v>36534</v>
      </c>
      <c r="F89" s="10">
        <v>3</v>
      </c>
      <c r="G89" s="10">
        <v>5357</v>
      </c>
      <c r="H89" s="10" t="s">
        <v>19</v>
      </c>
      <c r="I89" s="10">
        <v>3</v>
      </c>
    </row>
    <row r="90" spans="1:9" x14ac:dyDescent="0.3">
      <c r="A90" s="10" t="s">
        <v>46</v>
      </c>
      <c r="B90" s="10" t="s">
        <v>21</v>
      </c>
      <c r="C90" s="10" t="s">
        <v>22</v>
      </c>
      <c r="D90" s="10">
        <v>6</v>
      </c>
      <c r="E90" s="10">
        <v>36534</v>
      </c>
      <c r="F90" s="10">
        <v>4</v>
      </c>
      <c r="G90" s="10">
        <v>5825</v>
      </c>
      <c r="H90" s="10" t="s">
        <v>11</v>
      </c>
      <c r="I90" s="10">
        <v>2</v>
      </c>
    </row>
    <row r="91" spans="1:9" x14ac:dyDescent="0.3">
      <c r="A91" s="10" t="s">
        <v>46</v>
      </c>
      <c r="B91" s="10" t="s">
        <v>21</v>
      </c>
      <c r="C91" s="10" t="s">
        <v>22</v>
      </c>
      <c r="D91" s="10">
        <v>6</v>
      </c>
      <c r="E91" s="10">
        <v>36534</v>
      </c>
      <c r="F91" s="10">
        <v>5</v>
      </c>
      <c r="G91" s="10">
        <v>4363</v>
      </c>
      <c r="H91" s="10" t="s">
        <v>24</v>
      </c>
      <c r="I91" s="10">
        <v>3</v>
      </c>
    </row>
    <row r="92" spans="1:9" x14ac:dyDescent="0.3">
      <c r="A92" s="10" t="s">
        <v>46</v>
      </c>
      <c r="B92" s="10" t="s">
        <v>21</v>
      </c>
      <c r="C92" s="10" t="s">
        <v>22</v>
      </c>
      <c r="D92" s="10">
        <v>6</v>
      </c>
      <c r="E92" s="10">
        <v>36534</v>
      </c>
      <c r="F92" s="10">
        <v>6</v>
      </c>
      <c r="G92" s="10">
        <v>6482</v>
      </c>
      <c r="H92" s="10" t="s">
        <v>11</v>
      </c>
      <c r="I92" s="10">
        <v>3</v>
      </c>
    </row>
    <row r="93" spans="1:9" x14ac:dyDescent="0.3">
      <c r="A93" s="24" t="s">
        <v>47</v>
      </c>
      <c r="B93" s="10" t="s">
        <v>9</v>
      </c>
      <c r="C93" s="10" t="s">
        <v>10</v>
      </c>
      <c r="D93" s="10">
        <v>7</v>
      </c>
      <c r="E93" s="10">
        <v>39787</v>
      </c>
      <c r="F93" s="10">
        <v>1</v>
      </c>
      <c r="G93" s="10">
        <v>5339</v>
      </c>
      <c r="H93" s="10" t="s">
        <v>16</v>
      </c>
      <c r="I93" s="10">
        <v>3</v>
      </c>
    </row>
    <row r="94" spans="1:9" x14ac:dyDescent="0.3">
      <c r="A94" s="24" t="s">
        <v>47</v>
      </c>
      <c r="B94" s="10" t="s">
        <v>9</v>
      </c>
      <c r="C94" s="10" t="s">
        <v>10</v>
      </c>
      <c r="D94" s="10">
        <v>7</v>
      </c>
      <c r="E94" s="10">
        <v>39787</v>
      </c>
      <c r="F94" s="10">
        <v>2</v>
      </c>
      <c r="G94" s="10">
        <v>4550</v>
      </c>
      <c r="H94" s="10" t="s">
        <v>12</v>
      </c>
      <c r="I94" s="10">
        <v>3</v>
      </c>
    </row>
    <row r="95" spans="1:9" x14ac:dyDescent="0.3">
      <c r="A95" s="24" t="s">
        <v>47</v>
      </c>
      <c r="B95" s="10" t="s">
        <v>9</v>
      </c>
      <c r="C95" s="10" t="s">
        <v>10</v>
      </c>
      <c r="D95" s="10">
        <v>7</v>
      </c>
      <c r="E95" s="10">
        <v>39787</v>
      </c>
      <c r="F95" s="10">
        <v>3</v>
      </c>
      <c r="G95" s="10">
        <v>6276</v>
      </c>
      <c r="H95" s="10" t="s">
        <v>18</v>
      </c>
      <c r="I95" s="10">
        <v>2</v>
      </c>
    </row>
    <row r="96" spans="1:9" x14ac:dyDescent="0.3">
      <c r="A96" s="24" t="s">
        <v>47</v>
      </c>
      <c r="B96" s="10" t="s">
        <v>9</v>
      </c>
      <c r="C96" s="10" t="s">
        <v>10</v>
      </c>
      <c r="D96" s="10">
        <v>7</v>
      </c>
      <c r="E96" s="10">
        <v>39787</v>
      </c>
      <c r="F96" s="10">
        <v>4</v>
      </c>
      <c r="G96" s="10">
        <v>6668</v>
      </c>
      <c r="H96" s="10" t="s">
        <v>12</v>
      </c>
      <c r="I96" s="10">
        <v>2</v>
      </c>
    </row>
    <row r="97" spans="1:9" x14ac:dyDescent="0.3">
      <c r="A97" s="24" t="s">
        <v>47</v>
      </c>
      <c r="B97" s="10" t="s">
        <v>9</v>
      </c>
      <c r="C97" s="10" t="s">
        <v>10</v>
      </c>
      <c r="D97" s="10">
        <v>7</v>
      </c>
      <c r="E97" s="10">
        <v>39787</v>
      </c>
      <c r="F97" s="10">
        <v>5</v>
      </c>
      <c r="G97" s="10">
        <v>6696</v>
      </c>
      <c r="H97" s="10" t="s">
        <v>18</v>
      </c>
      <c r="I97" s="10">
        <v>2</v>
      </c>
    </row>
    <row r="98" spans="1:9" x14ac:dyDescent="0.3">
      <c r="A98" s="24" t="s">
        <v>47</v>
      </c>
      <c r="B98" s="10" t="s">
        <v>9</v>
      </c>
      <c r="C98" s="10" t="s">
        <v>10</v>
      </c>
      <c r="D98" s="10">
        <v>7</v>
      </c>
      <c r="E98" s="10">
        <v>39787</v>
      </c>
      <c r="F98" s="10">
        <v>6</v>
      </c>
      <c r="G98" s="10">
        <v>6100</v>
      </c>
      <c r="H98" s="10" t="s">
        <v>24</v>
      </c>
      <c r="I98" s="10">
        <v>3</v>
      </c>
    </row>
    <row r="99" spans="1:9" x14ac:dyDescent="0.3">
      <c r="A99" s="24" t="s">
        <v>47</v>
      </c>
      <c r="B99" s="10" t="s">
        <v>9</v>
      </c>
      <c r="C99" s="10" t="s">
        <v>10</v>
      </c>
      <c r="D99" s="10">
        <v>7</v>
      </c>
      <c r="E99" s="10">
        <v>39787</v>
      </c>
      <c r="F99" s="10">
        <v>7</v>
      </c>
      <c r="G99" s="10">
        <v>4158</v>
      </c>
      <c r="H99" s="10" t="s">
        <v>18</v>
      </c>
      <c r="I99" s="10">
        <v>2</v>
      </c>
    </row>
    <row r="100" spans="1:9" x14ac:dyDescent="0.3">
      <c r="A100" s="10" t="s">
        <v>48</v>
      </c>
      <c r="B100" s="10" t="s">
        <v>14</v>
      </c>
      <c r="C100" s="10" t="s">
        <v>34</v>
      </c>
      <c r="D100" s="10">
        <v>3</v>
      </c>
      <c r="E100" s="10">
        <v>16753</v>
      </c>
      <c r="F100" s="10">
        <v>1</v>
      </c>
      <c r="G100" s="10">
        <v>7047</v>
      </c>
      <c r="H100" s="10" t="s">
        <v>19</v>
      </c>
      <c r="I100" s="10">
        <v>1</v>
      </c>
    </row>
    <row r="101" spans="1:9" x14ac:dyDescent="0.3">
      <c r="A101" s="10" t="s">
        <v>48</v>
      </c>
      <c r="B101" s="10" t="s">
        <v>14</v>
      </c>
      <c r="C101" s="10" t="s">
        <v>34</v>
      </c>
      <c r="D101" s="10">
        <v>3</v>
      </c>
      <c r="E101" s="10">
        <v>16753</v>
      </c>
      <c r="F101" s="10">
        <v>2</v>
      </c>
      <c r="G101" s="10">
        <v>5661</v>
      </c>
      <c r="H101" s="10" t="s">
        <v>11</v>
      </c>
      <c r="I101" s="10">
        <v>3</v>
      </c>
    </row>
    <row r="102" spans="1:9" x14ac:dyDescent="0.3">
      <c r="A102" s="10" t="s">
        <v>48</v>
      </c>
      <c r="B102" s="10" t="s">
        <v>14</v>
      </c>
      <c r="C102" s="10" t="s">
        <v>34</v>
      </c>
      <c r="D102" s="10">
        <v>3</v>
      </c>
      <c r="E102" s="10">
        <v>16753</v>
      </c>
      <c r="F102" s="10">
        <v>3</v>
      </c>
      <c r="G102" s="10">
        <v>4045</v>
      </c>
      <c r="H102" s="10" t="s">
        <v>12</v>
      </c>
      <c r="I102" s="10">
        <v>2</v>
      </c>
    </row>
    <row r="103" spans="1:9" x14ac:dyDescent="0.3">
      <c r="A103" s="24" t="s">
        <v>49</v>
      </c>
      <c r="B103" s="10" t="s">
        <v>21</v>
      </c>
      <c r="C103" s="10" t="s">
        <v>15</v>
      </c>
      <c r="D103" s="10">
        <v>8</v>
      </c>
      <c r="E103" s="10">
        <v>46462</v>
      </c>
      <c r="F103" s="10">
        <v>1</v>
      </c>
      <c r="G103" s="10">
        <v>4780</v>
      </c>
      <c r="H103" s="10" t="s">
        <v>12</v>
      </c>
      <c r="I103" s="10">
        <v>1</v>
      </c>
    </row>
    <row r="104" spans="1:9" x14ac:dyDescent="0.3">
      <c r="A104" s="24" t="s">
        <v>49</v>
      </c>
      <c r="B104" s="10" t="s">
        <v>21</v>
      </c>
      <c r="C104" s="10" t="s">
        <v>15</v>
      </c>
      <c r="D104" s="10">
        <v>8</v>
      </c>
      <c r="E104" s="10">
        <v>46462</v>
      </c>
      <c r="F104" s="10">
        <v>2</v>
      </c>
      <c r="G104" s="10">
        <v>4786</v>
      </c>
      <c r="H104" s="10" t="s">
        <v>19</v>
      </c>
      <c r="I104" s="10">
        <v>2</v>
      </c>
    </row>
    <row r="105" spans="1:9" x14ac:dyDescent="0.3">
      <c r="A105" s="24" t="s">
        <v>49</v>
      </c>
      <c r="B105" s="10" t="s">
        <v>21</v>
      </c>
      <c r="C105" s="10" t="s">
        <v>15</v>
      </c>
      <c r="D105" s="10">
        <v>8</v>
      </c>
      <c r="E105" s="10">
        <v>46462</v>
      </c>
      <c r="F105" s="10">
        <v>3</v>
      </c>
      <c r="G105" s="10">
        <v>8909</v>
      </c>
      <c r="H105" s="10" t="s">
        <v>24</v>
      </c>
      <c r="I105" s="10">
        <v>3</v>
      </c>
    </row>
    <row r="106" spans="1:9" x14ac:dyDescent="0.3">
      <c r="A106" s="24" t="s">
        <v>49</v>
      </c>
      <c r="B106" s="10" t="s">
        <v>21</v>
      </c>
      <c r="C106" s="10" t="s">
        <v>15</v>
      </c>
      <c r="D106" s="10">
        <v>8</v>
      </c>
      <c r="E106" s="10">
        <v>46462</v>
      </c>
      <c r="F106" s="10">
        <v>4</v>
      </c>
      <c r="G106" s="10">
        <v>7780</v>
      </c>
      <c r="H106" s="10" t="s">
        <v>16</v>
      </c>
      <c r="I106" s="10">
        <v>2</v>
      </c>
    </row>
    <row r="107" spans="1:9" x14ac:dyDescent="0.3">
      <c r="A107" s="24" t="s">
        <v>49</v>
      </c>
      <c r="B107" s="10" t="s">
        <v>21</v>
      </c>
      <c r="C107" s="10" t="s">
        <v>15</v>
      </c>
      <c r="D107" s="10">
        <v>8</v>
      </c>
      <c r="E107" s="10">
        <v>46462</v>
      </c>
      <c r="F107" s="10">
        <v>5</v>
      </c>
      <c r="G107" s="10">
        <v>4095</v>
      </c>
      <c r="H107" s="10" t="s">
        <v>24</v>
      </c>
      <c r="I107" s="10">
        <v>3</v>
      </c>
    </row>
    <row r="108" spans="1:9" x14ac:dyDescent="0.3">
      <c r="A108" s="24" t="s">
        <v>49</v>
      </c>
      <c r="B108" s="10" t="s">
        <v>21</v>
      </c>
      <c r="C108" s="10" t="s">
        <v>15</v>
      </c>
      <c r="D108" s="10">
        <v>8</v>
      </c>
      <c r="E108" s="10">
        <v>46462</v>
      </c>
      <c r="F108" s="10">
        <v>6</v>
      </c>
      <c r="G108" s="10">
        <v>5198</v>
      </c>
      <c r="H108" s="10" t="s">
        <v>18</v>
      </c>
      <c r="I108" s="10">
        <v>2</v>
      </c>
    </row>
    <row r="109" spans="1:9" x14ac:dyDescent="0.3">
      <c r="A109" s="24" t="s">
        <v>49</v>
      </c>
      <c r="B109" s="10" t="s">
        <v>21</v>
      </c>
      <c r="C109" s="10" t="s">
        <v>15</v>
      </c>
      <c r="D109" s="10">
        <v>8</v>
      </c>
      <c r="E109" s="10">
        <v>46462</v>
      </c>
      <c r="F109" s="10">
        <v>7</v>
      </c>
      <c r="G109" s="10">
        <v>6468</v>
      </c>
      <c r="H109" s="10" t="s">
        <v>24</v>
      </c>
      <c r="I109" s="10">
        <v>3</v>
      </c>
    </row>
    <row r="110" spans="1:9" x14ac:dyDescent="0.3">
      <c r="A110" s="24" t="s">
        <v>49</v>
      </c>
      <c r="B110" s="10" t="s">
        <v>21</v>
      </c>
      <c r="C110" s="10" t="s">
        <v>15</v>
      </c>
      <c r="D110" s="10">
        <v>8</v>
      </c>
      <c r="E110" s="10">
        <v>46462</v>
      </c>
      <c r="F110" s="10">
        <v>8</v>
      </c>
      <c r="G110" s="10">
        <v>4446</v>
      </c>
      <c r="H110" s="10" t="s">
        <v>16</v>
      </c>
      <c r="I110" s="10">
        <v>1</v>
      </c>
    </row>
    <row r="111" spans="1:9" x14ac:dyDescent="0.3">
      <c r="A111" s="10" t="s">
        <v>50</v>
      </c>
      <c r="B111" s="10" t="s">
        <v>9</v>
      </c>
      <c r="C111" s="10" t="s">
        <v>15</v>
      </c>
      <c r="D111" s="10">
        <v>3</v>
      </c>
      <c r="E111" s="10">
        <v>13227</v>
      </c>
      <c r="F111" s="10">
        <v>1</v>
      </c>
      <c r="G111" s="10">
        <v>4670</v>
      </c>
      <c r="H111" s="10" t="s">
        <v>12</v>
      </c>
      <c r="I111" s="10">
        <v>3</v>
      </c>
    </row>
    <row r="112" spans="1:9" x14ac:dyDescent="0.3">
      <c r="A112" s="10" t="s">
        <v>50</v>
      </c>
      <c r="B112" s="10" t="s">
        <v>9</v>
      </c>
      <c r="C112" s="10" t="s">
        <v>15</v>
      </c>
      <c r="D112" s="10">
        <v>3</v>
      </c>
      <c r="E112" s="10">
        <v>13227</v>
      </c>
      <c r="F112" s="10">
        <v>2</v>
      </c>
      <c r="G112" s="10">
        <v>4135</v>
      </c>
      <c r="H112" s="10" t="s">
        <v>16</v>
      </c>
      <c r="I112" s="10">
        <v>4</v>
      </c>
    </row>
    <row r="113" spans="1:9" x14ac:dyDescent="0.3">
      <c r="A113" s="10" t="s">
        <v>50</v>
      </c>
      <c r="B113" s="10" t="s">
        <v>9</v>
      </c>
      <c r="C113" s="10" t="s">
        <v>15</v>
      </c>
      <c r="D113" s="10">
        <v>3</v>
      </c>
      <c r="E113" s="10">
        <v>13227</v>
      </c>
      <c r="F113" s="10">
        <v>3</v>
      </c>
      <c r="G113" s="10">
        <v>4422</v>
      </c>
      <c r="H113" s="10" t="s">
        <v>24</v>
      </c>
      <c r="I113" s="10">
        <v>3</v>
      </c>
    </row>
    <row r="114" spans="1:9" x14ac:dyDescent="0.3">
      <c r="A114" s="10" t="s">
        <v>51</v>
      </c>
      <c r="B114" s="10" t="s">
        <v>14</v>
      </c>
      <c r="C114" s="10" t="s">
        <v>15</v>
      </c>
      <c r="D114" s="10">
        <v>6</v>
      </c>
      <c r="E114" s="10">
        <v>29199</v>
      </c>
      <c r="F114" s="10">
        <v>1</v>
      </c>
      <c r="G114" s="10">
        <v>4281</v>
      </c>
      <c r="H114" s="10" t="s">
        <v>18</v>
      </c>
      <c r="I114" s="10">
        <v>2</v>
      </c>
    </row>
    <row r="115" spans="1:9" x14ac:dyDescent="0.3">
      <c r="A115" s="10" t="s">
        <v>51</v>
      </c>
      <c r="B115" s="10" t="s">
        <v>14</v>
      </c>
      <c r="C115" s="10" t="s">
        <v>15</v>
      </c>
      <c r="D115" s="10">
        <v>6</v>
      </c>
      <c r="E115" s="10">
        <v>29199</v>
      </c>
      <c r="F115" s="10">
        <v>2</v>
      </c>
      <c r="G115" s="10">
        <v>5329</v>
      </c>
      <c r="H115" s="10" t="s">
        <v>18</v>
      </c>
      <c r="I115" s="10">
        <v>3</v>
      </c>
    </row>
    <row r="116" spans="1:9" x14ac:dyDescent="0.3">
      <c r="A116" s="10" t="s">
        <v>51</v>
      </c>
      <c r="B116" s="10" t="s">
        <v>14</v>
      </c>
      <c r="C116" s="10" t="s">
        <v>15</v>
      </c>
      <c r="D116" s="10">
        <v>6</v>
      </c>
      <c r="E116" s="10">
        <v>29199</v>
      </c>
      <c r="F116" s="10">
        <v>3</v>
      </c>
      <c r="G116" s="10">
        <v>4558</v>
      </c>
      <c r="H116" s="10" t="s">
        <v>18</v>
      </c>
      <c r="I116" s="10">
        <v>2</v>
      </c>
    </row>
    <row r="117" spans="1:9" x14ac:dyDescent="0.3">
      <c r="A117" s="10" t="s">
        <v>51</v>
      </c>
      <c r="B117" s="10" t="s">
        <v>14</v>
      </c>
      <c r="C117" s="10" t="s">
        <v>15</v>
      </c>
      <c r="D117" s="10">
        <v>6</v>
      </c>
      <c r="E117" s="10">
        <v>29199</v>
      </c>
      <c r="F117" s="10">
        <v>4</v>
      </c>
      <c r="G117" s="10">
        <v>4029</v>
      </c>
      <c r="H117" s="10" t="s">
        <v>11</v>
      </c>
      <c r="I117" s="10">
        <v>2</v>
      </c>
    </row>
    <row r="118" spans="1:9" x14ac:dyDescent="0.3">
      <c r="A118" s="10" t="s">
        <v>51</v>
      </c>
      <c r="B118" s="10" t="s">
        <v>14</v>
      </c>
      <c r="C118" s="10" t="s">
        <v>15</v>
      </c>
      <c r="D118" s="10">
        <v>6</v>
      </c>
      <c r="E118" s="10">
        <v>29199</v>
      </c>
      <c r="F118" s="10">
        <v>5</v>
      </c>
      <c r="G118" s="10">
        <v>4413</v>
      </c>
      <c r="H118" s="10" t="s">
        <v>11</v>
      </c>
      <c r="I118" s="10">
        <v>3</v>
      </c>
    </row>
    <row r="119" spans="1:9" x14ac:dyDescent="0.3">
      <c r="A119" s="10" t="s">
        <v>51</v>
      </c>
      <c r="B119" s="10" t="s">
        <v>14</v>
      </c>
      <c r="C119" s="10" t="s">
        <v>15</v>
      </c>
      <c r="D119" s="10">
        <v>6</v>
      </c>
      <c r="E119" s="10">
        <v>29199</v>
      </c>
      <c r="F119" s="10">
        <v>6</v>
      </c>
      <c r="G119" s="10">
        <v>6589</v>
      </c>
      <c r="H119" s="10" t="s">
        <v>18</v>
      </c>
      <c r="I119" s="10">
        <v>1</v>
      </c>
    </row>
    <row r="120" spans="1:9" x14ac:dyDescent="0.3">
      <c r="A120" s="10" t="s">
        <v>52</v>
      </c>
      <c r="B120" s="10" t="s">
        <v>21</v>
      </c>
      <c r="C120" s="10" t="s">
        <v>22</v>
      </c>
      <c r="D120" s="10">
        <v>6</v>
      </c>
      <c r="E120" s="10">
        <v>30123</v>
      </c>
      <c r="F120" s="10">
        <v>1</v>
      </c>
      <c r="G120" s="10">
        <v>4390</v>
      </c>
      <c r="H120" s="10" t="s">
        <v>12</v>
      </c>
      <c r="I120" s="10">
        <v>2</v>
      </c>
    </row>
    <row r="121" spans="1:9" x14ac:dyDescent="0.3">
      <c r="A121" s="10" t="s">
        <v>52</v>
      </c>
      <c r="B121" s="10" t="s">
        <v>21</v>
      </c>
      <c r="C121" s="10" t="s">
        <v>22</v>
      </c>
      <c r="D121" s="10">
        <v>6</v>
      </c>
      <c r="E121" s="10">
        <v>30123</v>
      </c>
      <c r="F121" s="10">
        <v>2</v>
      </c>
      <c r="G121" s="10">
        <v>4955</v>
      </c>
      <c r="H121" s="10" t="s">
        <v>24</v>
      </c>
      <c r="I121" s="10">
        <v>3</v>
      </c>
    </row>
    <row r="122" spans="1:9" x14ac:dyDescent="0.3">
      <c r="A122" s="10" t="s">
        <v>52</v>
      </c>
      <c r="B122" s="10" t="s">
        <v>21</v>
      </c>
      <c r="C122" s="10" t="s">
        <v>22</v>
      </c>
      <c r="D122" s="10">
        <v>6</v>
      </c>
      <c r="E122" s="10">
        <v>30123</v>
      </c>
      <c r="F122" s="10">
        <v>3</v>
      </c>
      <c r="G122" s="10">
        <v>5035</v>
      </c>
      <c r="H122" s="10" t="s">
        <v>18</v>
      </c>
      <c r="I122" s="10">
        <v>2</v>
      </c>
    </row>
    <row r="123" spans="1:9" x14ac:dyDescent="0.3">
      <c r="A123" s="10" t="s">
        <v>52</v>
      </c>
      <c r="B123" s="10" t="s">
        <v>21</v>
      </c>
      <c r="C123" s="10" t="s">
        <v>22</v>
      </c>
      <c r="D123" s="10">
        <v>6</v>
      </c>
      <c r="E123" s="10">
        <v>30123</v>
      </c>
      <c r="F123" s="10">
        <v>4</v>
      </c>
      <c r="G123" s="10">
        <v>6051</v>
      </c>
      <c r="H123" s="10" t="s">
        <v>12</v>
      </c>
      <c r="I123" s="10">
        <v>3</v>
      </c>
    </row>
    <row r="124" spans="1:9" x14ac:dyDescent="0.3">
      <c r="A124" s="10" t="s">
        <v>52</v>
      </c>
      <c r="B124" s="10" t="s">
        <v>21</v>
      </c>
      <c r="C124" s="10" t="s">
        <v>22</v>
      </c>
      <c r="D124" s="10">
        <v>6</v>
      </c>
      <c r="E124" s="10">
        <v>30123</v>
      </c>
      <c r="F124" s="10">
        <v>5</v>
      </c>
      <c r="G124" s="10">
        <v>5886</v>
      </c>
      <c r="H124" s="10" t="s">
        <v>19</v>
      </c>
      <c r="I124" s="10">
        <v>2</v>
      </c>
    </row>
    <row r="125" spans="1:9" x14ac:dyDescent="0.3">
      <c r="A125" s="10" t="s">
        <v>52</v>
      </c>
      <c r="B125" s="10" t="s">
        <v>21</v>
      </c>
      <c r="C125" s="10" t="s">
        <v>22</v>
      </c>
      <c r="D125" s="10">
        <v>6</v>
      </c>
      <c r="E125" s="10">
        <v>30123</v>
      </c>
      <c r="F125" s="10">
        <v>6</v>
      </c>
      <c r="G125" s="10">
        <v>3806</v>
      </c>
      <c r="H125" s="10" t="s">
        <v>19</v>
      </c>
      <c r="I125" s="10">
        <v>1</v>
      </c>
    </row>
    <row r="126" spans="1:9" x14ac:dyDescent="0.3">
      <c r="A126" s="10" t="s">
        <v>53</v>
      </c>
      <c r="B126" s="10" t="s">
        <v>9</v>
      </c>
      <c r="C126" s="10" t="s">
        <v>15</v>
      </c>
      <c r="D126" s="10">
        <v>2</v>
      </c>
      <c r="E126" s="10">
        <v>11281</v>
      </c>
      <c r="F126" s="10">
        <v>1</v>
      </c>
      <c r="G126" s="10">
        <v>7112</v>
      </c>
      <c r="H126" s="10" t="s">
        <v>18</v>
      </c>
      <c r="I126" s="10">
        <v>3</v>
      </c>
    </row>
    <row r="127" spans="1:9" x14ac:dyDescent="0.3">
      <c r="A127" s="10" t="s">
        <v>53</v>
      </c>
      <c r="B127" s="10" t="s">
        <v>9</v>
      </c>
      <c r="C127" s="10" t="s">
        <v>15</v>
      </c>
      <c r="D127" s="10">
        <v>2</v>
      </c>
      <c r="E127" s="10">
        <v>11281</v>
      </c>
      <c r="F127" s="10">
        <v>2</v>
      </c>
      <c r="G127" s="10">
        <v>4169</v>
      </c>
      <c r="H127" s="10" t="s">
        <v>19</v>
      </c>
      <c r="I127" s="10">
        <v>2</v>
      </c>
    </row>
    <row r="128" spans="1:9" x14ac:dyDescent="0.3">
      <c r="A128" s="10" t="s">
        <v>54</v>
      </c>
      <c r="B128" s="10" t="s">
        <v>14</v>
      </c>
      <c r="C128" s="10" t="s">
        <v>10</v>
      </c>
      <c r="D128" s="10">
        <v>1</v>
      </c>
      <c r="E128" s="10">
        <v>5814</v>
      </c>
      <c r="F128" s="10">
        <v>1</v>
      </c>
      <c r="G128" s="10">
        <v>5814</v>
      </c>
      <c r="H128" s="10" t="s">
        <v>12</v>
      </c>
      <c r="I128" s="10">
        <v>3</v>
      </c>
    </row>
    <row r="129" spans="1:9" x14ac:dyDescent="0.3">
      <c r="A129" s="10" t="s">
        <v>55</v>
      </c>
      <c r="B129" s="10" t="s">
        <v>21</v>
      </c>
      <c r="C129" s="10" t="s">
        <v>34</v>
      </c>
      <c r="D129" s="10">
        <v>3</v>
      </c>
      <c r="E129" s="10">
        <v>19622</v>
      </c>
      <c r="F129" s="10">
        <v>1</v>
      </c>
      <c r="G129" s="10">
        <v>6891</v>
      </c>
      <c r="H129" s="10" t="s">
        <v>18</v>
      </c>
      <c r="I129" s="10">
        <v>2</v>
      </c>
    </row>
    <row r="130" spans="1:9" x14ac:dyDescent="0.3">
      <c r="A130" s="10" t="s">
        <v>55</v>
      </c>
      <c r="B130" s="10" t="s">
        <v>21</v>
      </c>
      <c r="C130" s="10" t="s">
        <v>34</v>
      </c>
      <c r="D130" s="10">
        <v>3</v>
      </c>
      <c r="E130" s="10">
        <v>19622</v>
      </c>
      <c r="F130" s="10">
        <v>2</v>
      </c>
      <c r="G130" s="10">
        <v>5441</v>
      </c>
      <c r="H130" s="10" t="s">
        <v>18</v>
      </c>
      <c r="I130" s="10">
        <v>3</v>
      </c>
    </row>
    <row r="131" spans="1:9" x14ac:dyDescent="0.3">
      <c r="A131" s="10" t="s">
        <v>55</v>
      </c>
      <c r="B131" s="10" t="s">
        <v>21</v>
      </c>
      <c r="C131" s="10" t="s">
        <v>34</v>
      </c>
      <c r="D131" s="10">
        <v>3</v>
      </c>
      <c r="E131" s="10">
        <v>19622</v>
      </c>
      <c r="F131" s="10">
        <v>3</v>
      </c>
      <c r="G131" s="10">
        <v>7290</v>
      </c>
      <c r="H131" s="10" t="s">
        <v>24</v>
      </c>
      <c r="I131" s="10">
        <v>2</v>
      </c>
    </row>
    <row r="132" spans="1:9" x14ac:dyDescent="0.3">
      <c r="A132" s="10" t="s">
        <v>56</v>
      </c>
      <c r="B132" s="10" t="s">
        <v>9</v>
      </c>
      <c r="C132" s="10" t="s">
        <v>10</v>
      </c>
      <c r="D132" s="10">
        <v>1</v>
      </c>
      <c r="E132" s="10">
        <v>5086</v>
      </c>
      <c r="F132" s="10">
        <v>1</v>
      </c>
      <c r="G132" s="10">
        <v>5086</v>
      </c>
      <c r="H132" s="10" t="s">
        <v>24</v>
      </c>
      <c r="I132" s="10">
        <v>3</v>
      </c>
    </row>
    <row r="133" spans="1:9" x14ac:dyDescent="0.3">
      <c r="A133" s="10" t="s">
        <v>57</v>
      </c>
      <c r="B133" s="10" t="s">
        <v>14</v>
      </c>
      <c r="C133" s="10" t="s">
        <v>22</v>
      </c>
      <c r="D133" s="10">
        <v>5</v>
      </c>
      <c r="E133" s="10">
        <v>28674</v>
      </c>
      <c r="F133" s="10">
        <v>1</v>
      </c>
      <c r="G133" s="10">
        <v>5370</v>
      </c>
      <c r="H133" s="10" t="s">
        <v>19</v>
      </c>
      <c r="I133" s="10">
        <v>2</v>
      </c>
    </row>
    <row r="134" spans="1:9" x14ac:dyDescent="0.3">
      <c r="A134" s="10" t="s">
        <v>57</v>
      </c>
      <c r="B134" s="10" t="s">
        <v>14</v>
      </c>
      <c r="C134" s="10" t="s">
        <v>22</v>
      </c>
      <c r="D134" s="10">
        <v>5</v>
      </c>
      <c r="E134" s="10">
        <v>28674</v>
      </c>
      <c r="F134" s="10">
        <v>2</v>
      </c>
      <c r="G134" s="10">
        <v>5803</v>
      </c>
      <c r="H134" s="10" t="s">
        <v>18</v>
      </c>
      <c r="I134" s="10">
        <v>3</v>
      </c>
    </row>
    <row r="135" spans="1:9" x14ac:dyDescent="0.3">
      <c r="A135" s="10" t="s">
        <v>57</v>
      </c>
      <c r="B135" s="10" t="s">
        <v>14</v>
      </c>
      <c r="C135" s="10" t="s">
        <v>22</v>
      </c>
      <c r="D135" s="10">
        <v>5</v>
      </c>
      <c r="E135" s="10">
        <v>28674</v>
      </c>
      <c r="F135" s="10">
        <v>3</v>
      </c>
      <c r="G135" s="10">
        <v>6247</v>
      </c>
      <c r="H135" s="10" t="s">
        <v>18</v>
      </c>
      <c r="I135" s="10">
        <v>2</v>
      </c>
    </row>
    <row r="136" spans="1:9" x14ac:dyDescent="0.3">
      <c r="A136" s="10" t="s">
        <v>57</v>
      </c>
      <c r="B136" s="10" t="s">
        <v>14</v>
      </c>
      <c r="C136" s="10" t="s">
        <v>22</v>
      </c>
      <c r="D136" s="10">
        <v>5</v>
      </c>
      <c r="E136" s="10">
        <v>28674</v>
      </c>
      <c r="F136" s="10">
        <v>4</v>
      </c>
      <c r="G136" s="10">
        <v>5405</v>
      </c>
      <c r="H136" s="10" t="s">
        <v>11</v>
      </c>
      <c r="I136" s="10">
        <v>3</v>
      </c>
    </row>
    <row r="137" spans="1:9" x14ac:dyDescent="0.3">
      <c r="A137" s="10" t="s">
        <v>57</v>
      </c>
      <c r="B137" s="10" t="s">
        <v>14</v>
      </c>
      <c r="C137" s="10" t="s">
        <v>22</v>
      </c>
      <c r="D137" s="10">
        <v>5</v>
      </c>
      <c r="E137" s="10">
        <v>28674</v>
      </c>
      <c r="F137" s="10">
        <v>5</v>
      </c>
      <c r="G137" s="10">
        <v>5849</v>
      </c>
      <c r="H137" s="10" t="s">
        <v>18</v>
      </c>
      <c r="I137" s="10">
        <v>2</v>
      </c>
    </row>
    <row r="138" spans="1:9" x14ac:dyDescent="0.3">
      <c r="A138" s="10" t="s">
        <v>58</v>
      </c>
      <c r="B138" s="10" t="s">
        <v>21</v>
      </c>
      <c r="C138" s="10" t="s">
        <v>10</v>
      </c>
      <c r="D138" s="10">
        <v>4</v>
      </c>
      <c r="E138" s="10">
        <v>20721</v>
      </c>
      <c r="F138" s="10">
        <v>1</v>
      </c>
      <c r="G138" s="10">
        <v>4696</v>
      </c>
      <c r="H138" s="10" t="s">
        <v>19</v>
      </c>
      <c r="I138" s="10">
        <v>3</v>
      </c>
    </row>
    <row r="139" spans="1:9" x14ac:dyDescent="0.3">
      <c r="A139" s="10" t="s">
        <v>58</v>
      </c>
      <c r="B139" s="10" t="s">
        <v>21</v>
      </c>
      <c r="C139" s="10" t="s">
        <v>10</v>
      </c>
      <c r="D139" s="10">
        <v>4</v>
      </c>
      <c r="E139" s="10">
        <v>20721</v>
      </c>
      <c r="F139" s="10">
        <v>2</v>
      </c>
      <c r="G139" s="10">
        <v>5614</v>
      </c>
      <c r="H139" s="10" t="s">
        <v>16</v>
      </c>
      <c r="I139" s="10">
        <v>2</v>
      </c>
    </row>
    <row r="140" spans="1:9" x14ac:dyDescent="0.3">
      <c r="A140" s="10" t="s">
        <v>58</v>
      </c>
      <c r="B140" s="10" t="s">
        <v>21</v>
      </c>
      <c r="C140" s="10" t="s">
        <v>10</v>
      </c>
      <c r="D140" s="10">
        <v>4</v>
      </c>
      <c r="E140" s="10">
        <v>20721</v>
      </c>
      <c r="F140" s="10">
        <v>3</v>
      </c>
      <c r="G140" s="10">
        <v>5515</v>
      </c>
      <c r="H140" s="10" t="s">
        <v>19</v>
      </c>
      <c r="I140" s="10">
        <v>3</v>
      </c>
    </row>
    <row r="141" spans="1:9" x14ac:dyDescent="0.3">
      <c r="A141" s="10" t="s">
        <v>58</v>
      </c>
      <c r="B141" s="10" t="s">
        <v>21</v>
      </c>
      <c r="C141" s="10" t="s">
        <v>10</v>
      </c>
      <c r="D141" s="10">
        <v>4</v>
      </c>
      <c r="E141" s="10">
        <v>20721</v>
      </c>
      <c r="F141" s="10">
        <v>4</v>
      </c>
      <c r="G141" s="10">
        <v>4896</v>
      </c>
      <c r="H141" s="10" t="s">
        <v>18</v>
      </c>
      <c r="I141" s="10">
        <v>2</v>
      </c>
    </row>
    <row r="142" spans="1:9" x14ac:dyDescent="0.3">
      <c r="A142" s="24" t="s">
        <v>59</v>
      </c>
      <c r="B142" s="10" t="s">
        <v>9</v>
      </c>
      <c r="C142" s="10" t="s">
        <v>10</v>
      </c>
      <c r="D142" s="10">
        <v>7</v>
      </c>
      <c r="E142" s="10">
        <v>41492</v>
      </c>
      <c r="F142" s="10">
        <v>1</v>
      </c>
      <c r="G142" s="10">
        <v>5152</v>
      </c>
      <c r="H142" s="10" t="s">
        <v>11</v>
      </c>
      <c r="I142" s="10">
        <v>2</v>
      </c>
    </row>
    <row r="143" spans="1:9" x14ac:dyDescent="0.3">
      <c r="A143" s="24" t="s">
        <v>59</v>
      </c>
      <c r="B143" s="10" t="s">
        <v>9</v>
      </c>
      <c r="C143" s="10" t="s">
        <v>10</v>
      </c>
      <c r="D143" s="10">
        <v>7</v>
      </c>
      <c r="E143" s="10">
        <v>41492</v>
      </c>
      <c r="F143" s="10">
        <v>2</v>
      </c>
      <c r="G143" s="10">
        <v>7772</v>
      </c>
      <c r="H143" s="10" t="s">
        <v>18</v>
      </c>
      <c r="I143" s="10">
        <v>3</v>
      </c>
    </row>
    <row r="144" spans="1:9" x14ac:dyDescent="0.3">
      <c r="A144" s="24" t="s">
        <v>59</v>
      </c>
      <c r="B144" s="10" t="s">
        <v>9</v>
      </c>
      <c r="C144" s="10" t="s">
        <v>10</v>
      </c>
      <c r="D144" s="10">
        <v>7</v>
      </c>
      <c r="E144" s="10">
        <v>41492</v>
      </c>
      <c r="F144" s="10">
        <v>3</v>
      </c>
      <c r="G144" s="10">
        <v>6298</v>
      </c>
      <c r="H144" s="10" t="s">
        <v>24</v>
      </c>
      <c r="I144" s="10">
        <v>2</v>
      </c>
    </row>
    <row r="145" spans="1:9" x14ac:dyDescent="0.3">
      <c r="A145" s="24" t="s">
        <v>59</v>
      </c>
      <c r="B145" s="10" t="s">
        <v>9</v>
      </c>
      <c r="C145" s="10" t="s">
        <v>10</v>
      </c>
      <c r="D145" s="10">
        <v>7</v>
      </c>
      <c r="E145" s="10">
        <v>41492</v>
      </c>
      <c r="F145" s="10">
        <v>4</v>
      </c>
      <c r="G145" s="10">
        <v>8087</v>
      </c>
      <c r="H145" s="10" t="s">
        <v>19</v>
      </c>
      <c r="I145" s="10">
        <v>1</v>
      </c>
    </row>
    <row r="146" spans="1:9" x14ac:dyDescent="0.3">
      <c r="A146" s="24" t="s">
        <v>59</v>
      </c>
      <c r="B146" s="10" t="s">
        <v>9</v>
      </c>
      <c r="C146" s="10" t="s">
        <v>10</v>
      </c>
      <c r="D146" s="10">
        <v>7</v>
      </c>
      <c r="E146" s="10">
        <v>41492</v>
      </c>
      <c r="F146" s="10">
        <v>5</v>
      </c>
      <c r="G146" s="10">
        <v>4259</v>
      </c>
      <c r="H146" s="10" t="s">
        <v>16</v>
      </c>
      <c r="I146" s="10">
        <v>4</v>
      </c>
    </row>
    <row r="147" spans="1:9" x14ac:dyDescent="0.3">
      <c r="A147" s="24" t="s">
        <v>59</v>
      </c>
      <c r="B147" s="10" t="s">
        <v>9</v>
      </c>
      <c r="C147" s="10" t="s">
        <v>10</v>
      </c>
      <c r="D147" s="10">
        <v>7</v>
      </c>
      <c r="E147" s="10">
        <v>41492</v>
      </c>
      <c r="F147" s="10">
        <v>6</v>
      </c>
      <c r="G147" s="10">
        <v>6675</v>
      </c>
      <c r="H147" s="10" t="s">
        <v>12</v>
      </c>
      <c r="I147" s="10">
        <v>3</v>
      </c>
    </row>
    <row r="148" spans="1:9" x14ac:dyDescent="0.3">
      <c r="A148" s="24" t="s">
        <v>59</v>
      </c>
      <c r="B148" s="10" t="s">
        <v>9</v>
      </c>
      <c r="C148" s="10" t="s">
        <v>10</v>
      </c>
      <c r="D148" s="10">
        <v>7</v>
      </c>
      <c r="E148" s="10">
        <v>41492</v>
      </c>
      <c r="F148" s="10">
        <v>7</v>
      </c>
      <c r="G148" s="10">
        <v>3249</v>
      </c>
      <c r="H148" s="10" t="s">
        <v>12</v>
      </c>
      <c r="I148" s="10">
        <v>2</v>
      </c>
    </row>
    <row r="149" spans="1:9" x14ac:dyDescent="0.3">
      <c r="A149" s="10" t="s">
        <v>60</v>
      </c>
      <c r="B149" s="10" t="s">
        <v>14</v>
      </c>
      <c r="C149" s="10" t="s">
        <v>10</v>
      </c>
      <c r="D149" s="10">
        <v>6</v>
      </c>
      <c r="E149" s="10">
        <v>31911</v>
      </c>
      <c r="F149" s="10">
        <v>1</v>
      </c>
      <c r="G149" s="10">
        <v>4533</v>
      </c>
      <c r="H149" s="10" t="s">
        <v>11</v>
      </c>
      <c r="I149" s="10">
        <v>1</v>
      </c>
    </row>
    <row r="150" spans="1:9" x14ac:dyDescent="0.3">
      <c r="A150" s="10" t="s">
        <v>60</v>
      </c>
      <c r="B150" s="10" t="s">
        <v>14</v>
      </c>
      <c r="C150" s="10" t="s">
        <v>10</v>
      </c>
      <c r="D150" s="10">
        <v>6</v>
      </c>
      <c r="E150" s="10">
        <v>31911</v>
      </c>
      <c r="F150" s="10">
        <v>2</v>
      </c>
      <c r="G150" s="10">
        <v>6205</v>
      </c>
      <c r="H150" s="10" t="s">
        <v>24</v>
      </c>
      <c r="I150" s="10">
        <v>2</v>
      </c>
    </row>
    <row r="151" spans="1:9" x14ac:dyDescent="0.3">
      <c r="A151" s="10" t="s">
        <v>60</v>
      </c>
      <c r="B151" s="10" t="s">
        <v>14</v>
      </c>
      <c r="C151" s="10" t="s">
        <v>10</v>
      </c>
      <c r="D151" s="10">
        <v>6</v>
      </c>
      <c r="E151" s="10">
        <v>31911</v>
      </c>
      <c r="F151" s="10">
        <v>3</v>
      </c>
      <c r="G151" s="10">
        <v>6350</v>
      </c>
      <c r="H151" s="10" t="s">
        <v>12</v>
      </c>
      <c r="I151" s="10">
        <v>3</v>
      </c>
    </row>
    <row r="152" spans="1:9" x14ac:dyDescent="0.3">
      <c r="A152" s="10" t="s">
        <v>60</v>
      </c>
      <c r="B152" s="10" t="s">
        <v>14</v>
      </c>
      <c r="C152" s="10" t="s">
        <v>10</v>
      </c>
      <c r="D152" s="10">
        <v>6</v>
      </c>
      <c r="E152" s="10">
        <v>31911</v>
      </c>
      <c r="F152" s="10">
        <v>4</v>
      </c>
      <c r="G152" s="10">
        <v>3552</v>
      </c>
      <c r="H152" s="10" t="s">
        <v>24</v>
      </c>
      <c r="I152" s="10">
        <v>2</v>
      </c>
    </row>
    <row r="153" spans="1:9" x14ac:dyDescent="0.3">
      <c r="A153" s="10" t="s">
        <v>60</v>
      </c>
      <c r="B153" s="10" t="s">
        <v>14</v>
      </c>
      <c r="C153" s="10" t="s">
        <v>10</v>
      </c>
      <c r="D153" s="10">
        <v>6</v>
      </c>
      <c r="E153" s="10">
        <v>31911</v>
      </c>
      <c r="F153" s="10">
        <v>5</v>
      </c>
      <c r="G153" s="10">
        <v>5058</v>
      </c>
      <c r="H153" s="10" t="s">
        <v>18</v>
      </c>
      <c r="I153" s="10">
        <v>3</v>
      </c>
    </row>
    <row r="154" spans="1:9" x14ac:dyDescent="0.3">
      <c r="A154" s="10" t="s">
        <v>60</v>
      </c>
      <c r="B154" s="10" t="s">
        <v>14</v>
      </c>
      <c r="C154" s="10" t="s">
        <v>10</v>
      </c>
      <c r="D154" s="10">
        <v>6</v>
      </c>
      <c r="E154" s="10">
        <v>31911</v>
      </c>
      <c r="F154" s="10">
        <v>6</v>
      </c>
      <c r="G154" s="10">
        <v>6213</v>
      </c>
      <c r="H154" s="10" t="s">
        <v>19</v>
      </c>
      <c r="I154" s="10">
        <v>2</v>
      </c>
    </row>
    <row r="155" spans="1:9" x14ac:dyDescent="0.3">
      <c r="A155" s="10" t="s">
        <v>61</v>
      </c>
      <c r="B155" s="10" t="s">
        <v>21</v>
      </c>
      <c r="C155" s="10" t="s">
        <v>34</v>
      </c>
      <c r="D155" s="10">
        <v>2</v>
      </c>
      <c r="E155" s="10">
        <v>9177</v>
      </c>
      <c r="F155" s="10">
        <v>1</v>
      </c>
      <c r="G155" s="10">
        <v>3680</v>
      </c>
      <c r="H155" s="10" t="s">
        <v>12</v>
      </c>
      <c r="I155" s="10">
        <v>3</v>
      </c>
    </row>
    <row r="156" spans="1:9" x14ac:dyDescent="0.3">
      <c r="A156" s="10" t="s">
        <v>61</v>
      </c>
      <c r="B156" s="10" t="s">
        <v>21</v>
      </c>
      <c r="C156" s="10" t="s">
        <v>34</v>
      </c>
      <c r="D156" s="10">
        <v>2</v>
      </c>
      <c r="E156" s="10">
        <v>9177</v>
      </c>
      <c r="F156" s="10">
        <v>2</v>
      </c>
      <c r="G156" s="10">
        <v>5497</v>
      </c>
      <c r="H156" s="10" t="s">
        <v>12</v>
      </c>
      <c r="I156" s="10">
        <v>2</v>
      </c>
    </row>
    <row r="157" spans="1:9" x14ac:dyDescent="0.3">
      <c r="A157" s="10" t="s">
        <v>62</v>
      </c>
      <c r="B157" s="10" t="s">
        <v>9</v>
      </c>
      <c r="C157" s="10" t="s">
        <v>22</v>
      </c>
      <c r="D157" s="10">
        <v>5</v>
      </c>
      <c r="E157" s="10">
        <v>25276</v>
      </c>
      <c r="F157" s="10">
        <v>1</v>
      </c>
      <c r="G157" s="10">
        <v>6671</v>
      </c>
      <c r="H157" s="10" t="s">
        <v>11</v>
      </c>
      <c r="I157" s="10">
        <v>3</v>
      </c>
    </row>
    <row r="158" spans="1:9" x14ac:dyDescent="0.3">
      <c r="A158" s="10" t="s">
        <v>62</v>
      </c>
      <c r="B158" s="10" t="s">
        <v>9</v>
      </c>
      <c r="C158" s="10" t="s">
        <v>22</v>
      </c>
      <c r="D158" s="10">
        <v>5</v>
      </c>
      <c r="E158" s="10">
        <v>25276</v>
      </c>
      <c r="F158" s="10">
        <v>2</v>
      </c>
      <c r="G158" s="10">
        <v>5170</v>
      </c>
      <c r="H158" s="10" t="s">
        <v>18</v>
      </c>
      <c r="I158" s="10">
        <v>2</v>
      </c>
    </row>
    <row r="159" spans="1:9" x14ac:dyDescent="0.3">
      <c r="A159" s="10" t="s">
        <v>62</v>
      </c>
      <c r="B159" s="10" t="s">
        <v>9</v>
      </c>
      <c r="C159" s="10" t="s">
        <v>22</v>
      </c>
      <c r="D159" s="10">
        <v>5</v>
      </c>
      <c r="E159" s="10">
        <v>25276</v>
      </c>
      <c r="F159" s="10">
        <v>3</v>
      </c>
      <c r="G159" s="10">
        <v>3988</v>
      </c>
      <c r="H159" s="10" t="s">
        <v>24</v>
      </c>
      <c r="I159" s="10">
        <v>3</v>
      </c>
    </row>
    <row r="160" spans="1:9" x14ac:dyDescent="0.3">
      <c r="A160" s="10" t="s">
        <v>62</v>
      </c>
      <c r="B160" s="10" t="s">
        <v>9</v>
      </c>
      <c r="C160" s="10" t="s">
        <v>22</v>
      </c>
      <c r="D160" s="10">
        <v>5</v>
      </c>
      <c r="E160" s="10">
        <v>25276</v>
      </c>
      <c r="F160" s="10">
        <v>4</v>
      </c>
      <c r="G160" s="10">
        <v>4129</v>
      </c>
      <c r="H160" s="10" t="s">
        <v>11</v>
      </c>
      <c r="I160" s="10">
        <v>2</v>
      </c>
    </row>
    <row r="161" spans="1:9" x14ac:dyDescent="0.3">
      <c r="A161" s="10" t="s">
        <v>62</v>
      </c>
      <c r="B161" s="10" t="s">
        <v>9</v>
      </c>
      <c r="C161" s="10" t="s">
        <v>22</v>
      </c>
      <c r="D161" s="10">
        <v>5</v>
      </c>
      <c r="E161" s="10">
        <v>25276</v>
      </c>
      <c r="F161" s="10">
        <v>5</v>
      </c>
      <c r="G161" s="10">
        <v>5318</v>
      </c>
      <c r="H161" s="10" t="s">
        <v>11</v>
      </c>
      <c r="I161" s="10">
        <v>3</v>
      </c>
    </row>
    <row r="162" spans="1:9" x14ac:dyDescent="0.3">
      <c r="A162" s="24" t="s">
        <v>63</v>
      </c>
      <c r="B162" s="10" t="s">
        <v>14</v>
      </c>
      <c r="C162" s="10" t="s">
        <v>34</v>
      </c>
      <c r="D162" s="10">
        <v>7</v>
      </c>
      <c r="E162" s="10">
        <v>38345</v>
      </c>
      <c r="F162" s="10">
        <v>1</v>
      </c>
      <c r="G162" s="10">
        <v>5720</v>
      </c>
      <c r="H162" s="10" t="s">
        <v>16</v>
      </c>
      <c r="I162" s="10">
        <v>2</v>
      </c>
    </row>
    <row r="163" spans="1:9" x14ac:dyDescent="0.3">
      <c r="A163" s="24" t="s">
        <v>63</v>
      </c>
      <c r="B163" s="10" t="s">
        <v>14</v>
      </c>
      <c r="C163" s="10" t="s">
        <v>34</v>
      </c>
      <c r="D163" s="10">
        <v>7</v>
      </c>
      <c r="E163" s="10">
        <v>38345</v>
      </c>
      <c r="F163" s="10">
        <v>2</v>
      </c>
      <c r="G163" s="10">
        <v>4600</v>
      </c>
      <c r="H163" s="10" t="s">
        <v>19</v>
      </c>
      <c r="I163" s="10">
        <v>1</v>
      </c>
    </row>
    <row r="164" spans="1:9" x14ac:dyDescent="0.3">
      <c r="A164" s="24" t="s">
        <v>63</v>
      </c>
      <c r="B164" s="10" t="s">
        <v>14</v>
      </c>
      <c r="C164" s="10" t="s">
        <v>34</v>
      </c>
      <c r="D164" s="10">
        <v>7</v>
      </c>
      <c r="E164" s="10">
        <v>38345</v>
      </c>
      <c r="F164" s="10">
        <v>3</v>
      </c>
      <c r="G164" s="10">
        <v>5709</v>
      </c>
      <c r="H164" s="10" t="s">
        <v>18</v>
      </c>
      <c r="I164" s="10">
        <v>4</v>
      </c>
    </row>
    <row r="165" spans="1:9" x14ac:dyDescent="0.3">
      <c r="A165" s="24" t="s">
        <v>63</v>
      </c>
      <c r="B165" s="10" t="s">
        <v>14</v>
      </c>
      <c r="C165" s="10" t="s">
        <v>34</v>
      </c>
      <c r="D165" s="10">
        <v>7</v>
      </c>
      <c r="E165" s="10">
        <v>38345</v>
      </c>
      <c r="F165" s="10">
        <v>4</v>
      </c>
      <c r="G165" s="10">
        <v>3766</v>
      </c>
      <c r="H165" s="10" t="s">
        <v>12</v>
      </c>
      <c r="I165" s="10">
        <v>2</v>
      </c>
    </row>
    <row r="166" spans="1:9" x14ac:dyDescent="0.3">
      <c r="A166" s="24" t="s">
        <v>63</v>
      </c>
      <c r="B166" s="10" t="s">
        <v>14</v>
      </c>
      <c r="C166" s="10" t="s">
        <v>34</v>
      </c>
      <c r="D166" s="10">
        <v>7</v>
      </c>
      <c r="E166" s="10">
        <v>38345</v>
      </c>
      <c r="F166" s="10">
        <v>5</v>
      </c>
      <c r="G166" s="10">
        <v>6707</v>
      </c>
      <c r="H166" s="10" t="s">
        <v>18</v>
      </c>
      <c r="I166" s="10">
        <v>1</v>
      </c>
    </row>
    <row r="167" spans="1:9" x14ac:dyDescent="0.3">
      <c r="A167" s="24" t="s">
        <v>63</v>
      </c>
      <c r="B167" s="10" t="s">
        <v>14</v>
      </c>
      <c r="C167" s="10" t="s">
        <v>34</v>
      </c>
      <c r="D167" s="10">
        <v>7</v>
      </c>
      <c r="E167" s="10">
        <v>38345</v>
      </c>
      <c r="F167" s="10">
        <v>6</v>
      </c>
      <c r="G167" s="10">
        <v>7533</v>
      </c>
      <c r="H167" s="10" t="s">
        <v>24</v>
      </c>
      <c r="I167" s="10">
        <v>2</v>
      </c>
    </row>
    <row r="168" spans="1:9" x14ac:dyDescent="0.3">
      <c r="A168" s="24" t="s">
        <v>63</v>
      </c>
      <c r="B168" s="10" t="s">
        <v>14</v>
      </c>
      <c r="C168" s="10" t="s">
        <v>34</v>
      </c>
      <c r="D168" s="10">
        <v>7</v>
      </c>
      <c r="E168" s="10">
        <v>38345</v>
      </c>
      <c r="F168" s="10">
        <v>7</v>
      </c>
      <c r="G168" s="10">
        <v>4310</v>
      </c>
      <c r="H168" s="10" t="s">
        <v>12</v>
      </c>
      <c r="I168" s="10">
        <v>3</v>
      </c>
    </row>
    <row r="169" spans="1:9" x14ac:dyDescent="0.3">
      <c r="A169" s="10" t="s">
        <v>64</v>
      </c>
      <c r="B169" s="10" t="s">
        <v>21</v>
      </c>
      <c r="C169" s="10" t="s">
        <v>15</v>
      </c>
      <c r="D169" s="10">
        <v>2</v>
      </c>
      <c r="E169" s="10">
        <v>10372</v>
      </c>
      <c r="F169" s="10">
        <v>1</v>
      </c>
      <c r="G169" s="10">
        <v>5809</v>
      </c>
      <c r="H169" s="10" t="s">
        <v>18</v>
      </c>
      <c r="I169" s="10">
        <v>2</v>
      </c>
    </row>
    <row r="170" spans="1:9" x14ac:dyDescent="0.3">
      <c r="A170" s="10" t="s">
        <v>64</v>
      </c>
      <c r="B170" s="10" t="s">
        <v>21</v>
      </c>
      <c r="C170" s="10" t="s">
        <v>15</v>
      </c>
      <c r="D170" s="10">
        <v>2</v>
      </c>
      <c r="E170" s="10">
        <v>10372</v>
      </c>
      <c r="F170" s="10">
        <v>2</v>
      </c>
      <c r="G170" s="10">
        <v>4563</v>
      </c>
      <c r="H170" s="10" t="s">
        <v>24</v>
      </c>
      <c r="I170" s="10">
        <v>3</v>
      </c>
    </row>
    <row r="171" spans="1:9" x14ac:dyDescent="0.3">
      <c r="A171" s="10" t="s">
        <v>65</v>
      </c>
      <c r="B171" s="10" t="s">
        <v>9</v>
      </c>
      <c r="C171" s="10" t="s">
        <v>34</v>
      </c>
      <c r="D171" s="10">
        <v>6</v>
      </c>
      <c r="E171" s="10">
        <v>32397</v>
      </c>
      <c r="F171" s="10">
        <v>1</v>
      </c>
      <c r="G171" s="10">
        <v>6664</v>
      </c>
      <c r="H171" s="10" t="s">
        <v>19</v>
      </c>
      <c r="I171" s="10">
        <v>4</v>
      </c>
    </row>
    <row r="172" spans="1:9" x14ac:dyDescent="0.3">
      <c r="A172" s="10" t="s">
        <v>65</v>
      </c>
      <c r="B172" s="10" t="s">
        <v>9</v>
      </c>
      <c r="C172" s="10" t="s">
        <v>34</v>
      </c>
      <c r="D172" s="10">
        <v>6</v>
      </c>
      <c r="E172" s="10">
        <v>32397</v>
      </c>
      <c r="F172" s="10">
        <v>2</v>
      </c>
      <c r="G172" s="10">
        <v>5093</v>
      </c>
      <c r="H172" s="10" t="s">
        <v>16</v>
      </c>
      <c r="I172" s="10">
        <v>3</v>
      </c>
    </row>
    <row r="173" spans="1:9" x14ac:dyDescent="0.3">
      <c r="A173" s="10" t="s">
        <v>65</v>
      </c>
      <c r="B173" s="10" t="s">
        <v>9</v>
      </c>
      <c r="C173" s="10" t="s">
        <v>34</v>
      </c>
      <c r="D173" s="10">
        <v>6</v>
      </c>
      <c r="E173" s="10">
        <v>32397</v>
      </c>
      <c r="F173" s="10">
        <v>3</v>
      </c>
      <c r="G173" s="10">
        <v>3517</v>
      </c>
      <c r="H173" s="10" t="s">
        <v>24</v>
      </c>
      <c r="I173" s="10">
        <v>3</v>
      </c>
    </row>
    <row r="174" spans="1:9" x14ac:dyDescent="0.3">
      <c r="A174" s="10" t="s">
        <v>65</v>
      </c>
      <c r="B174" s="10" t="s">
        <v>9</v>
      </c>
      <c r="C174" s="10" t="s">
        <v>34</v>
      </c>
      <c r="D174" s="10">
        <v>6</v>
      </c>
      <c r="E174" s="10">
        <v>32397</v>
      </c>
      <c r="F174" s="10">
        <v>4</v>
      </c>
      <c r="G174" s="10">
        <v>4294</v>
      </c>
      <c r="H174" s="10" t="s">
        <v>19</v>
      </c>
      <c r="I174" s="10">
        <v>2</v>
      </c>
    </row>
    <row r="175" spans="1:9" x14ac:dyDescent="0.3">
      <c r="A175" s="10" t="s">
        <v>65</v>
      </c>
      <c r="B175" s="10" t="s">
        <v>9</v>
      </c>
      <c r="C175" s="10" t="s">
        <v>34</v>
      </c>
      <c r="D175" s="10">
        <v>6</v>
      </c>
      <c r="E175" s="10">
        <v>32397</v>
      </c>
      <c r="F175" s="10">
        <v>5</v>
      </c>
      <c r="G175" s="10">
        <v>7569</v>
      </c>
      <c r="H175" s="10" t="s">
        <v>16</v>
      </c>
      <c r="I175" s="10">
        <v>2</v>
      </c>
    </row>
    <row r="176" spans="1:9" x14ac:dyDescent="0.3">
      <c r="A176" s="10" t="s">
        <v>65</v>
      </c>
      <c r="B176" s="10" t="s">
        <v>9</v>
      </c>
      <c r="C176" s="10" t="s">
        <v>34</v>
      </c>
      <c r="D176" s="10">
        <v>6</v>
      </c>
      <c r="E176" s="10">
        <v>32397</v>
      </c>
      <c r="F176" s="10">
        <v>6</v>
      </c>
      <c r="G176" s="10">
        <v>5260</v>
      </c>
      <c r="H176" s="10" t="s">
        <v>11</v>
      </c>
      <c r="I176" s="10"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8A0D-7760-488E-9623-C93EB51D64B4}">
  <dimension ref="A1:L41"/>
  <sheetViews>
    <sheetView tabSelected="1" workbookViewId="0">
      <selection activeCell="K34" sqref="K34"/>
    </sheetView>
  </sheetViews>
  <sheetFormatPr baseColWidth="10" defaultRowHeight="14.4" x14ac:dyDescent="0.3"/>
  <cols>
    <col min="4" max="4" width="12.6640625" customWidth="1"/>
    <col min="11" max="11" width="20.6640625" customWidth="1"/>
  </cols>
  <sheetData>
    <row r="1" spans="1:7" ht="15" thickBot="1" x14ac:dyDescent="0.35">
      <c r="A1" s="11" t="s">
        <v>0</v>
      </c>
      <c r="B1" s="11" t="s">
        <v>1</v>
      </c>
      <c r="C1" s="11" t="s">
        <v>2</v>
      </c>
      <c r="D1" s="8" t="s">
        <v>145</v>
      </c>
    </row>
    <row r="2" spans="1:7" x14ac:dyDescent="0.3">
      <c r="A2" s="3">
        <v>1001</v>
      </c>
      <c r="B2" s="4" t="s">
        <v>9</v>
      </c>
      <c r="C2" s="4" t="s">
        <v>10</v>
      </c>
      <c r="D2" s="4">
        <v>143</v>
      </c>
      <c r="F2" s="17" t="s">
        <v>73</v>
      </c>
      <c r="G2" s="17"/>
    </row>
    <row r="3" spans="1:7" x14ac:dyDescent="0.3">
      <c r="A3" s="23">
        <v>1002</v>
      </c>
      <c r="B3" s="6" t="s">
        <v>14</v>
      </c>
      <c r="C3" s="3" t="s">
        <v>15</v>
      </c>
      <c r="D3" s="4">
        <v>146</v>
      </c>
    </row>
    <row r="4" spans="1:7" x14ac:dyDescent="0.3">
      <c r="A4" s="3">
        <v>1003</v>
      </c>
      <c r="B4" s="4" t="s">
        <v>21</v>
      </c>
      <c r="C4" s="3" t="s">
        <v>22</v>
      </c>
      <c r="D4" s="4">
        <v>144</v>
      </c>
      <c r="F4" t="s">
        <v>76</v>
      </c>
      <c r="G4">
        <v>145</v>
      </c>
    </row>
    <row r="5" spans="1:7" x14ac:dyDescent="0.3">
      <c r="A5" s="3">
        <v>1004</v>
      </c>
      <c r="B5" s="4" t="s">
        <v>9</v>
      </c>
      <c r="C5" s="3" t="s">
        <v>15</v>
      </c>
      <c r="D5" s="4">
        <v>147</v>
      </c>
      <c r="F5" t="s">
        <v>78</v>
      </c>
      <c r="G5">
        <v>0.43852900965351455</v>
      </c>
    </row>
    <row r="6" spans="1:7" x14ac:dyDescent="0.3">
      <c r="A6" s="3">
        <v>1005</v>
      </c>
      <c r="B6" s="4" t="s">
        <v>14</v>
      </c>
      <c r="C6" s="3" t="s">
        <v>22</v>
      </c>
      <c r="D6" s="4">
        <v>141</v>
      </c>
      <c r="F6" t="s">
        <v>80</v>
      </c>
      <c r="G6">
        <v>145</v>
      </c>
    </row>
    <row r="7" spans="1:7" x14ac:dyDescent="0.3">
      <c r="A7" s="23">
        <v>1006</v>
      </c>
      <c r="B7" s="4" t="s">
        <v>21</v>
      </c>
      <c r="C7" s="3" t="s">
        <v>22</v>
      </c>
      <c r="D7" s="4">
        <v>148</v>
      </c>
      <c r="F7" t="s">
        <v>82</v>
      </c>
      <c r="G7">
        <v>143</v>
      </c>
    </row>
    <row r="8" spans="1:7" x14ac:dyDescent="0.3">
      <c r="A8" s="3">
        <v>1007</v>
      </c>
      <c r="B8" s="4" t="s">
        <v>9</v>
      </c>
      <c r="C8" s="3" t="s">
        <v>15</v>
      </c>
      <c r="D8" s="4">
        <v>142</v>
      </c>
      <c r="F8" t="s">
        <v>84</v>
      </c>
      <c r="G8">
        <v>2.7735009811261455</v>
      </c>
    </row>
    <row r="9" spans="1:7" x14ac:dyDescent="0.3">
      <c r="A9" s="3">
        <v>1008</v>
      </c>
      <c r="B9" s="4" t="s">
        <v>14</v>
      </c>
      <c r="C9" s="3" t="s">
        <v>10</v>
      </c>
      <c r="D9" s="4">
        <v>149</v>
      </c>
      <c r="F9" t="s">
        <v>86</v>
      </c>
      <c r="G9">
        <v>7.6923076923076925</v>
      </c>
    </row>
    <row r="10" spans="1:7" x14ac:dyDescent="0.3">
      <c r="A10" s="3">
        <v>1009</v>
      </c>
      <c r="B10" s="4" t="s">
        <v>21</v>
      </c>
      <c r="C10" s="3" t="s">
        <v>34</v>
      </c>
      <c r="D10" s="4">
        <v>143</v>
      </c>
      <c r="F10" t="s">
        <v>88</v>
      </c>
      <c r="G10">
        <v>-1.4560739687055468</v>
      </c>
    </row>
    <row r="11" spans="1:7" x14ac:dyDescent="0.3">
      <c r="A11" s="3">
        <v>1010</v>
      </c>
      <c r="B11" s="4" t="s">
        <v>9</v>
      </c>
      <c r="C11" s="3" t="s">
        <v>34</v>
      </c>
      <c r="D11" s="4">
        <v>146</v>
      </c>
      <c r="F11" t="s">
        <v>90</v>
      </c>
      <c r="G11">
        <v>0</v>
      </c>
    </row>
    <row r="12" spans="1:7" x14ac:dyDescent="0.3">
      <c r="A12" s="23">
        <v>1011</v>
      </c>
      <c r="B12" s="4" t="s">
        <v>14</v>
      </c>
      <c r="C12" s="3" t="s">
        <v>10</v>
      </c>
      <c r="D12" s="4">
        <v>144</v>
      </c>
      <c r="F12" t="s">
        <v>17</v>
      </c>
      <c r="G12">
        <v>8</v>
      </c>
    </row>
    <row r="13" spans="1:7" x14ac:dyDescent="0.3">
      <c r="A13" s="3">
        <v>1012</v>
      </c>
      <c r="B13" s="4" t="s">
        <v>21</v>
      </c>
      <c r="C13" s="3" t="s">
        <v>22</v>
      </c>
      <c r="D13" s="4">
        <v>147</v>
      </c>
      <c r="F13" t="s">
        <v>93</v>
      </c>
      <c r="G13">
        <v>141</v>
      </c>
    </row>
    <row r="14" spans="1:7" x14ac:dyDescent="0.3">
      <c r="A14" s="3">
        <v>1013</v>
      </c>
      <c r="B14" s="4" t="s">
        <v>9</v>
      </c>
      <c r="C14" s="3" t="s">
        <v>34</v>
      </c>
      <c r="D14" s="4">
        <v>141</v>
      </c>
      <c r="F14" t="s">
        <v>95</v>
      </c>
      <c r="G14">
        <v>149</v>
      </c>
    </row>
    <row r="15" spans="1:7" x14ac:dyDescent="0.3">
      <c r="A15" s="3">
        <v>1014</v>
      </c>
      <c r="B15" s="6" t="s">
        <v>14</v>
      </c>
      <c r="C15" s="3" t="s">
        <v>10</v>
      </c>
      <c r="D15" s="4">
        <v>148</v>
      </c>
      <c r="F15" t="s">
        <v>97</v>
      </c>
      <c r="G15">
        <v>5800</v>
      </c>
    </row>
    <row r="16" spans="1:7" x14ac:dyDescent="0.3">
      <c r="A16" s="3">
        <v>1015</v>
      </c>
      <c r="B16" s="4" t="s">
        <v>21</v>
      </c>
      <c r="C16" s="3" t="s">
        <v>15</v>
      </c>
      <c r="D16" s="4">
        <v>142</v>
      </c>
      <c r="F16" t="s">
        <v>99</v>
      </c>
      <c r="G16">
        <v>40</v>
      </c>
    </row>
    <row r="17" spans="1:12" ht="15" thickBot="1" x14ac:dyDescent="0.35">
      <c r="A17" s="3">
        <v>1016</v>
      </c>
      <c r="B17" s="4" t="s">
        <v>9</v>
      </c>
      <c r="C17" s="3" t="s">
        <v>22</v>
      </c>
      <c r="D17" s="4">
        <v>149</v>
      </c>
      <c r="F17" s="16" t="s">
        <v>146</v>
      </c>
      <c r="G17" s="16">
        <v>0.8870086459988763</v>
      </c>
    </row>
    <row r="18" spans="1:12" x14ac:dyDescent="0.3">
      <c r="A18" s="23">
        <v>1017</v>
      </c>
      <c r="B18" s="4" t="s">
        <v>14</v>
      </c>
      <c r="C18" s="3" t="s">
        <v>34</v>
      </c>
      <c r="D18" s="4">
        <v>143</v>
      </c>
    </row>
    <row r="19" spans="1:12" x14ac:dyDescent="0.3">
      <c r="A19" s="3">
        <v>1018</v>
      </c>
      <c r="B19" s="4" t="s">
        <v>21</v>
      </c>
      <c r="C19" s="3" t="s">
        <v>34</v>
      </c>
      <c r="D19" s="4">
        <v>146</v>
      </c>
      <c r="F19" s="1" t="s">
        <v>25</v>
      </c>
      <c r="G19" s="1">
        <f>_xlfn.QUARTILE.INC(D2:D41,1)</f>
        <v>142.75</v>
      </c>
    </row>
    <row r="20" spans="1:12" x14ac:dyDescent="0.3">
      <c r="A20" s="3">
        <v>1019</v>
      </c>
      <c r="B20" s="4" t="s">
        <v>9</v>
      </c>
      <c r="C20" s="3" t="s">
        <v>10</v>
      </c>
      <c r="D20" s="4">
        <v>144</v>
      </c>
      <c r="F20" s="1" t="s">
        <v>27</v>
      </c>
      <c r="G20" s="1">
        <f>_xlfn.QUARTILE.INC(D2:D41,2)</f>
        <v>145</v>
      </c>
    </row>
    <row r="21" spans="1:12" x14ac:dyDescent="0.3">
      <c r="A21" s="3">
        <v>1020</v>
      </c>
      <c r="B21" s="4" t="s">
        <v>14</v>
      </c>
      <c r="C21" s="3" t="s">
        <v>15</v>
      </c>
      <c r="D21" s="4">
        <v>147</v>
      </c>
      <c r="F21" s="1" t="s">
        <v>28</v>
      </c>
      <c r="G21" s="1">
        <f>_xlfn.QUARTILE.INC(D2:D41,3)</f>
        <v>147.25</v>
      </c>
      <c r="K21" s="1" t="s">
        <v>150</v>
      </c>
      <c r="L21" s="22">
        <v>0.2</v>
      </c>
    </row>
    <row r="22" spans="1:12" x14ac:dyDescent="0.3">
      <c r="A22" s="3">
        <v>1021</v>
      </c>
      <c r="B22" s="4" t="s">
        <v>21</v>
      </c>
      <c r="C22" s="3" t="s">
        <v>22</v>
      </c>
      <c r="D22" s="4">
        <v>141</v>
      </c>
      <c r="F22" s="1" t="s">
        <v>30</v>
      </c>
      <c r="G22" s="1">
        <f>_xlfn.QUARTILE.INC(D2:D41,4)</f>
        <v>149</v>
      </c>
      <c r="K22" s="1" t="s">
        <v>138</v>
      </c>
      <c r="L22" s="1">
        <f>1.271*G8</f>
        <v>3.5251197470113307</v>
      </c>
    </row>
    <row r="23" spans="1:12" x14ac:dyDescent="0.3">
      <c r="A23" s="23">
        <v>1022</v>
      </c>
      <c r="B23" s="4" t="s">
        <v>9</v>
      </c>
      <c r="C23" s="3" t="s">
        <v>10</v>
      </c>
      <c r="D23" s="4">
        <v>148</v>
      </c>
      <c r="K23" s="1" t="s">
        <v>147</v>
      </c>
      <c r="L23" s="1">
        <v>1.2709999999999999</v>
      </c>
    </row>
    <row r="24" spans="1:12" x14ac:dyDescent="0.3">
      <c r="A24" s="3">
        <v>1023</v>
      </c>
      <c r="B24" s="4" t="s">
        <v>14</v>
      </c>
      <c r="C24" s="3" t="s">
        <v>34</v>
      </c>
      <c r="D24" s="4">
        <v>142</v>
      </c>
      <c r="F24" t="s">
        <v>151</v>
      </c>
      <c r="K24" s="21" t="s">
        <v>148</v>
      </c>
      <c r="L24" s="1">
        <f>0.2793*L22</f>
        <v>0.98456594534026465</v>
      </c>
    </row>
    <row r="25" spans="1:12" x14ac:dyDescent="0.3">
      <c r="A25" s="23">
        <v>1024</v>
      </c>
      <c r="B25" s="4" t="s">
        <v>21</v>
      </c>
      <c r="C25" s="3" t="s">
        <v>15</v>
      </c>
      <c r="D25" s="4">
        <v>149</v>
      </c>
      <c r="F25">
        <v>155.19999999999999</v>
      </c>
      <c r="K25" s="1" t="s">
        <v>149</v>
      </c>
      <c r="L25" s="1">
        <f>L24/3</f>
        <v>0.32818864844675488</v>
      </c>
    </row>
    <row r="26" spans="1:12" x14ac:dyDescent="0.3">
      <c r="A26" s="3">
        <v>1025</v>
      </c>
      <c r="B26" s="4" t="s">
        <v>9</v>
      </c>
      <c r="C26" s="3" t="s">
        <v>15</v>
      </c>
      <c r="D26" s="4">
        <v>143</v>
      </c>
      <c r="K26" s="1" t="s">
        <v>139</v>
      </c>
      <c r="L26" s="1">
        <f>F25+(0.85*G8)</f>
        <v>157.5574758339572</v>
      </c>
    </row>
    <row r="27" spans="1:12" x14ac:dyDescent="0.3">
      <c r="A27" s="3">
        <v>1026</v>
      </c>
      <c r="B27" s="4" t="s">
        <v>14</v>
      </c>
      <c r="C27" s="3" t="s">
        <v>15</v>
      </c>
      <c r="D27" s="4">
        <v>146</v>
      </c>
      <c r="K27" s="1" t="s">
        <v>140</v>
      </c>
      <c r="L27" s="1">
        <f>F25+(1.271*G8)</f>
        <v>158.72511974701132</v>
      </c>
    </row>
    <row r="28" spans="1:12" x14ac:dyDescent="0.3">
      <c r="A28" s="3">
        <v>1027</v>
      </c>
      <c r="B28" s="4" t="s">
        <v>21</v>
      </c>
      <c r="C28" s="3" t="s">
        <v>22</v>
      </c>
      <c r="D28" s="4">
        <v>144</v>
      </c>
      <c r="K28" s="1" t="s">
        <v>141</v>
      </c>
      <c r="L28" s="1">
        <f>F25+L24</f>
        <v>156.18456594534024</v>
      </c>
    </row>
    <row r="29" spans="1:12" x14ac:dyDescent="0.3">
      <c r="A29" s="3">
        <v>1028</v>
      </c>
      <c r="B29" s="4" t="s">
        <v>9</v>
      </c>
      <c r="C29" s="3" t="s">
        <v>15</v>
      </c>
      <c r="D29" s="4">
        <v>147</v>
      </c>
    </row>
    <row r="30" spans="1:12" x14ac:dyDescent="0.3">
      <c r="A30" s="3">
        <v>1029</v>
      </c>
      <c r="B30" s="4" t="s">
        <v>14</v>
      </c>
      <c r="C30" s="3" t="s">
        <v>10</v>
      </c>
      <c r="D30" s="4">
        <v>141</v>
      </c>
    </row>
    <row r="31" spans="1:12" x14ac:dyDescent="0.3">
      <c r="A31" s="3">
        <v>1030</v>
      </c>
      <c r="B31" s="4" t="s">
        <v>21</v>
      </c>
      <c r="C31" s="3" t="s">
        <v>34</v>
      </c>
      <c r="D31" s="4">
        <v>148</v>
      </c>
    </row>
    <row r="32" spans="1:12" x14ac:dyDescent="0.3">
      <c r="A32" s="3">
        <v>1031</v>
      </c>
      <c r="B32" s="4" t="s">
        <v>9</v>
      </c>
      <c r="C32" s="3" t="s">
        <v>10</v>
      </c>
      <c r="D32" s="4">
        <v>142</v>
      </c>
    </row>
    <row r="33" spans="1:4" x14ac:dyDescent="0.3">
      <c r="A33" s="3">
        <v>1032</v>
      </c>
      <c r="B33" s="4" t="s">
        <v>14</v>
      </c>
      <c r="C33" s="3" t="s">
        <v>22</v>
      </c>
      <c r="D33" s="4">
        <v>149</v>
      </c>
    </row>
    <row r="34" spans="1:4" x14ac:dyDescent="0.3">
      <c r="A34" s="3">
        <v>1033</v>
      </c>
      <c r="B34" s="4" t="s">
        <v>21</v>
      </c>
      <c r="C34" s="3" t="s">
        <v>10</v>
      </c>
      <c r="D34" s="4">
        <v>143</v>
      </c>
    </row>
    <row r="35" spans="1:4" x14ac:dyDescent="0.3">
      <c r="A35" s="23">
        <v>1034</v>
      </c>
      <c r="B35" s="4" t="s">
        <v>9</v>
      </c>
      <c r="C35" s="3" t="s">
        <v>10</v>
      </c>
      <c r="D35" s="4">
        <v>146</v>
      </c>
    </row>
    <row r="36" spans="1:4" x14ac:dyDescent="0.3">
      <c r="A36" s="3">
        <v>1035</v>
      </c>
      <c r="B36" s="4" t="s">
        <v>14</v>
      </c>
      <c r="C36" s="3" t="s">
        <v>10</v>
      </c>
      <c r="D36" s="4">
        <v>144</v>
      </c>
    </row>
    <row r="37" spans="1:4" x14ac:dyDescent="0.3">
      <c r="A37" s="3">
        <v>1036</v>
      </c>
      <c r="B37" s="4" t="s">
        <v>21</v>
      </c>
      <c r="C37" s="3" t="s">
        <v>34</v>
      </c>
      <c r="D37" s="4">
        <v>147</v>
      </c>
    </row>
    <row r="38" spans="1:4" x14ac:dyDescent="0.3">
      <c r="A38" s="3">
        <v>1037</v>
      </c>
      <c r="B38" s="4" t="s">
        <v>9</v>
      </c>
      <c r="C38" s="3" t="s">
        <v>22</v>
      </c>
      <c r="D38" s="4">
        <v>141</v>
      </c>
    </row>
    <row r="39" spans="1:4" x14ac:dyDescent="0.3">
      <c r="A39" s="23">
        <v>1038</v>
      </c>
      <c r="B39" s="4" t="s">
        <v>14</v>
      </c>
      <c r="C39" s="3" t="s">
        <v>34</v>
      </c>
      <c r="D39" s="4">
        <v>148</v>
      </c>
    </row>
    <row r="40" spans="1:4" x14ac:dyDescent="0.3">
      <c r="A40" s="3">
        <v>1039</v>
      </c>
      <c r="B40" s="4" t="s">
        <v>21</v>
      </c>
      <c r="C40" s="3" t="s">
        <v>15</v>
      </c>
      <c r="D40" s="4">
        <v>142</v>
      </c>
    </row>
    <row r="41" spans="1:4" x14ac:dyDescent="0.3">
      <c r="A41" s="3">
        <v>1040</v>
      </c>
      <c r="B41" s="3" t="s">
        <v>9</v>
      </c>
      <c r="C41" s="3" t="s">
        <v>34</v>
      </c>
      <c r="D41" s="4">
        <v>149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3ad1f8-0a0f-42b8-851c-8a84e10424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DB1E301099CF4C8132ECD271AC341E" ma:contentTypeVersion="16" ma:contentTypeDescription="Create a new document." ma:contentTypeScope="" ma:versionID="bcbd6fc3273b86b5c8f30203803d25eb">
  <xsd:schema xmlns:xsd="http://www.w3.org/2001/XMLSchema" xmlns:xs="http://www.w3.org/2001/XMLSchema" xmlns:p="http://schemas.microsoft.com/office/2006/metadata/properties" xmlns:ns3="25b34da4-4a0f-4c27-a22c-bd4657f2684c" xmlns:ns4="b83ad1f8-0a0f-42b8-851c-8a84e1042437" targetNamespace="http://schemas.microsoft.com/office/2006/metadata/properties" ma:root="true" ma:fieldsID="d8cf3d262f34f26722dfe67c1ce2626b" ns3:_="" ns4:_="">
    <xsd:import namespace="25b34da4-4a0f-4c27-a22c-bd4657f2684c"/>
    <xsd:import namespace="b83ad1f8-0a0f-42b8-851c-8a84e104243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34da4-4a0f-4c27-a22c-bd4657f268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ad1f8-0a0f-42b8-851c-8a84e1042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671450-6602-4138-9974-1F5D12F6246A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25b34da4-4a0f-4c27-a22c-bd4657f2684c"/>
    <ds:schemaRef ds:uri="http://schemas.microsoft.com/office/infopath/2007/PartnerControls"/>
    <ds:schemaRef ds:uri="http://purl.org/dc/elements/1.1/"/>
    <ds:schemaRef ds:uri="b83ad1f8-0a0f-42b8-851c-8a84e104243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F81244-2583-441F-A5B4-DF2A285FE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34da4-4a0f-4c27-a22c-bd4657f2684c"/>
    <ds:schemaRef ds:uri="b83ad1f8-0a0f-42b8-851c-8a84e104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F879D-7A27-422C-B879-A123DA8241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Días Vacías</vt:lpstr>
      <vt:lpstr>Promedio por producción</vt:lpstr>
      <vt:lpstr>Servicios Por Concepción</vt:lpstr>
      <vt:lpstr>Intervalo parto concepción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Heredia</dc:creator>
  <cp:keywords/>
  <dc:description/>
  <cp:lastModifiedBy>(Estudiante) Andres Esteban Villagomez Alban</cp:lastModifiedBy>
  <cp:revision/>
  <dcterms:created xsi:type="dcterms:W3CDTF">2025-06-22T23:54:11Z</dcterms:created>
  <dcterms:modified xsi:type="dcterms:W3CDTF">2025-07-14T04:48:26Z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0x0101005CDB1E301099CF4C8132ECD271AC341E</vt:lpwstr>
  </property>
</Properties>
</file>